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/>
  <mc:AlternateContent xmlns:mc="http://schemas.openxmlformats.org/markup-compatibility/2006">
    <mc:Choice Requires="x15">
      <x15ac:absPath xmlns:x15ac="http://schemas.microsoft.com/office/spreadsheetml/2010/11/ac" url="/Users/Ken/Library/Mobile Documents/com~apple~CloudDocs/Brands/WKC/"/>
    </mc:Choice>
  </mc:AlternateContent>
  <xr:revisionPtr revIDLastSave="0" documentId="8_{4A054A3A-10C6-494B-8F3D-4BB1DC0F0BA0}" xr6:coauthVersionLast="47" xr6:coauthVersionMax="47" xr10:uidLastSave="{00000000-0000-0000-0000-000000000000}"/>
  <bookViews>
    <workbookView xWindow="0" yWindow="680" windowWidth="15960" windowHeight="18080" xr2:uid="{00000000-000D-0000-FFFF-FFFF00000000}"/>
  </bookViews>
  <sheets>
    <sheet name="ORDER FORM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4" i="1" l="1"/>
  <c r="G174" i="1"/>
  <c r="H3" i="1" s="1"/>
  <c r="I171" i="1"/>
  <c r="F171" i="1"/>
  <c r="I170" i="1"/>
  <c r="F170" i="1"/>
  <c r="I169" i="1"/>
  <c r="F169" i="1"/>
  <c r="I168" i="1"/>
  <c r="F168" i="1"/>
  <c r="I165" i="1"/>
  <c r="F165" i="1"/>
  <c r="I164" i="1"/>
  <c r="F164" i="1"/>
  <c r="I163" i="1"/>
  <c r="F163" i="1"/>
  <c r="I162" i="1"/>
  <c r="F162" i="1"/>
  <c r="I161" i="1"/>
  <c r="F161" i="1"/>
  <c r="I160" i="1"/>
  <c r="F160" i="1"/>
  <c r="I159" i="1"/>
  <c r="F159" i="1"/>
  <c r="I158" i="1"/>
  <c r="F158" i="1"/>
  <c r="I157" i="1"/>
  <c r="F157" i="1"/>
  <c r="I155" i="1"/>
  <c r="F155" i="1"/>
  <c r="I154" i="1"/>
  <c r="F154" i="1"/>
  <c r="I153" i="1"/>
  <c r="F153" i="1"/>
  <c r="I152" i="1"/>
  <c r="F152" i="1"/>
  <c r="I151" i="1"/>
  <c r="F151" i="1"/>
  <c r="I148" i="1"/>
  <c r="F148" i="1"/>
  <c r="I147" i="1"/>
  <c r="F147" i="1"/>
  <c r="I146" i="1"/>
  <c r="F146" i="1"/>
  <c r="I145" i="1"/>
  <c r="F145" i="1"/>
  <c r="I142" i="1"/>
  <c r="F142" i="1"/>
  <c r="I141" i="1"/>
  <c r="F141" i="1"/>
  <c r="I140" i="1"/>
  <c r="F140" i="1"/>
  <c r="I139" i="1"/>
  <c r="F139" i="1"/>
  <c r="I136" i="1"/>
  <c r="F136" i="1"/>
  <c r="I135" i="1"/>
  <c r="F135" i="1"/>
  <c r="I134" i="1"/>
  <c r="F134" i="1"/>
  <c r="I133" i="1"/>
  <c r="F133" i="1"/>
  <c r="I130" i="1"/>
  <c r="F130" i="1"/>
  <c r="I129" i="1"/>
  <c r="F129" i="1"/>
  <c r="I128" i="1"/>
  <c r="F128" i="1"/>
  <c r="I127" i="1"/>
  <c r="F127" i="1"/>
  <c r="I124" i="1"/>
  <c r="F124" i="1"/>
  <c r="I123" i="1"/>
  <c r="F123" i="1"/>
  <c r="I122" i="1"/>
  <c r="F122" i="1"/>
  <c r="I121" i="1"/>
  <c r="F121" i="1"/>
  <c r="I117" i="1"/>
  <c r="F117" i="1"/>
  <c r="I116" i="1"/>
  <c r="F116" i="1"/>
  <c r="I115" i="1"/>
  <c r="F115" i="1"/>
  <c r="I114" i="1"/>
  <c r="F114" i="1"/>
  <c r="I113" i="1"/>
  <c r="F113" i="1"/>
  <c r="I112" i="1"/>
  <c r="F112" i="1"/>
  <c r="I111" i="1"/>
  <c r="F111" i="1"/>
  <c r="I107" i="1"/>
  <c r="F107" i="1"/>
  <c r="I106" i="1"/>
  <c r="F106" i="1"/>
  <c r="I105" i="1"/>
  <c r="F105" i="1"/>
  <c r="I104" i="1"/>
  <c r="F104" i="1"/>
  <c r="I103" i="1"/>
  <c r="F103" i="1"/>
  <c r="I102" i="1"/>
  <c r="F102" i="1"/>
  <c r="I101" i="1"/>
  <c r="F101" i="1"/>
  <c r="I100" i="1"/>
  <c r="F100" i="1"/>
  <c r="I99" i="1"/>
  <c r="F99" i="1"/>
  <c r="I98" i="1"/>
  <c r="F98" i="1"/>
  <c r="I97" i="1"/>
  <c r="F97" i="1"/>
  <c r="I96" i="1"/>
  <c r="F96" i="1"/>
  <c r="I95" i="1"/>
  <c r="F95" i="1"/>
  <c r="I91" i="1"/>
  <c r="F91" i="1"/>
  <c r="I90" i="1"/>
  <c r="F90" i="1"/>
  <c r="I89" i="1"/>
  <c r="F89" i="1"/>
  <c r="I88" i="1"/>
  <c r="F88" i="1"/>
  <c r="I87" i="1"/>
  <c r="F87" i="1"/>
  <c r="I86" i="1"/>
  <c r="F86" i="1"/>
  <c r="I85" i="1"/>
  <c r="F85" i="1"/>
  <c r="I84" i="1"/>
  <c r="F84" i="1"/>
  <c r="I81" i="1"/>
  <c r="F81" i="1"/>
  <c r="I80" i="1"/>
  <c r="F80" i="1"/>
  <c r="I79" i="1"/>
  <c r="F79" i="1"/>
  <c r="I78" i="1"/>
  <c r="F78" i="1"/>
  <c r="I77" i="1"/>
  <c r="F77" i="1"/>
  <c r="I76" i="1"/>
  <c r="F76" i="1"/>
  <c r="I75" i="1"/>
  <c r="F75" i="1"/>
  <c r="I74" i="1"/>
  <c r="F74" i="1"/>
  <c r="I73" i="1"/>
  <c r="F73" i="1"/>
  <c r="I72" i="1"/>
  <c r="F72" i="1"/>
  <c r="I71" i="1"/>
  <c r="F71" i="1"/>
  <c r="I67" i="1"/>
  <c r="F67" i="1"/>
  <c r="I66" i="1"/>
  <c r="F66" i="1"/>
  <c r="I65" i="1"/>
  <c r="F65" i="1"/>
  <c r="I64" i="1"/>
  <c r="F64" i="1"/>
  <c r="I63" i="1"/>
  <c r="F63" i="1"/>
  <c r="I60" i="1"/>
  <c r="F60" i="1"/>
  <c r="I59" i="1"/>
  <c r="F59" i="1"/>
  <c r="I58" i="1"/>
  <c r="F58" i="1"/>
  <c r="I57" i="1"/>
  <c r="F57" i="1"/>
  <c r="I56" i="1"/>
  <c r="F56" i="1"/>
  <c r="I55" i="1"/>
  <c r="F55" i="1"/>
  <c r="I54" i="1"/>
  <c r="F54" i="1"/>
  <c r="I53" i="1"/>
  <c r="F53" i="1"/>
  <c r="I52" i="1"/>
  <c r="F52" i="1"/>
  <c r="I51" i="1"/>
  <c r="F51" i="1"/>
  <c r="I50" i="1"/>
  <c r="F50" i="1"/>
  <c r="I49" i="1"/>
  <c r="F49" i="1"/>
  <c r="I48" i="1"/>
  <c r="F48" i="1"/>
  <c r="I47" i="1"/>
  <c r="F47" i="1"/>
  <c r="I44" i="1"/>
  <c r="F44" i="1"/>
  <c r="I43" i="1"/>
  <c r="F43" i="1"/>
  <c r="I42" i="1"/>
  <c r="F42" i="1"/>
  <c r="I41" i="1"/>
  <c r="F41" i="1"/>
  <c r="I40" i="1"/>
  <c r="F40" i="1"/>
  <c r="I39" i="1"/>
  <c r="F39" i="1"/>
  <c r="I38" i="1"/>
  <c r="F38" i="1"/>
  <c r="I37" i="1"/>
  <c r="F37" i="1"/>
  <c r="I34" i="1"/>
  <c r="F34" i="1"/>
  <c r="I33" i="1"/>
  <c r="F33" i="1"/>
  <c r="I32" i="1"/>
  <c r="F32" i="1"/>
  <c r="I31" i="1"/>
  <c r="F31" i="1"/>
  <c r="I30" i="1"/>
  <c r="F30" i="1"/>
  <c r="I29" i="1"/>
  <c r="F29" i="1"/>
  <c r="I28" i="1"/>
  <c r="F28" i="1"/>
  <c r="I27" i="1"/>
  <c r="F27" i="1"/>
  <c r="I26" i="1"/>
  <c r="F26" i="1"/>
  <c r="I25" i="1"/>
  <c r="F25" i="1"/>
  <c r="I24" i="1"/>
  <c r="F24" i="1"/>
  <c r="I23" i="1"/>
  <c r="F23" i="1"/>
  <c r="I22" i="1"/>
  <c r="F22" i="1"/>
  <c r="I21" i="1"/>
  <c r="F21" i="1"/>
  <c r="I20" i="1"/>
  <c r="F20" i="1"/>
  <c r="I19" i="1"/>
  <c r="F19" i="1"/>
  <c r="I18" i="1"/>
  <c r="I174" i="1" s="1"/>
  <c r="F18" i="1"/>
  <c r="F11" i="1"/>
  <c r="I4" i="1"/>
  <c r="I175" i="1" l="1"/>
  <c r="H2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Mitchum Sales</author>
  </authors>
  <commentList>
    <comment ref="L2" authorId="0" shapeId="0" xr:uid="{00000000-0006-0000-0000-000001000000}">
      <text>
        <r>
          <rPr>
            <sz val="11"/>
            <color indexed="8"/>
            <rFont val="Helvetica Neue"/>
            <family val="2"/>
          </rPr>
          <t>Mitchum Sales:
Key assumption. Source: WKC Retail Price List 05/20/2026, which computed wholesale as MSRP x 0.60. Change this cell to reprice the whole form.</t>
        </r>
      </text>
    </comment>
    <comment ref="H15" authorId="0" shapeId="0" xr:uid="{00000000-0006-0000-0000-000002000000}">
      <text>
        <r>
          <rPr>
            <sz val="11"/>
            <color indexed="8"/>
            <rFont val="Helvetica Neue"/>
            <family val="2"/>
          </rPr>
          <t>Mitchum Sales:
ENGRAVE is a yes/no flag only (1 = engraved). No engraving charge is applied in this workbook — confirm the engraving fee with Williams Knife Co. before quoting.</t>
        </r>
      </text>
    </comment>
  </commentList>
</comments>
</file>

<file path=xl/sharedStrings.xml><?xml version="1.0" encoding="utf-8"?>
<sst xmlns="http://schemas.openxmlformats.org/spreadsheetml/2006/main" count="381" uniqueCount="291">
  <si>
    <t>2026 WHOLESALE DEALER ORDER FORM</t>
  </si>
  <si>
    <t>TOTAL</t>
  </si>
  <si>
    <t>WHOLESALE MULTIPLIER</t>
  </si>
  <si>
    <t xml:space="preserve">WILLIAMS KNIFE CO. </t>
  </si>
  <si>
    <t>UNITS</t>
  </si>
  <si>
    <t>(0.60 = 40% off MSRP)</t>
  </si>
  <si>
    <t>LOGO UNITS</t>
  </si>
  <si>
    <r>
      <rPr>
        <b/>
        <sz val="10"/>
        <color indexed="12"/>
        <rFont val="Arial"/>
        <family val="2"/>
      </rPr>
      <t xml:space="preserve">  DEALER INFORMATION   —   fill in the </t>
    </r>
    <r>
      <rPr>
        <b/>
        <sz val="10"/>
        <color indexed="21"/>
        <rFont val="Arial"/>
        <family val="2"/>
      </rPr>
      <t xml:space="preserve">cream </t>
    </r>
    <r>
      <rPr>
        <b/>
        <sz val="10"/>
        <color indexed="12"/>
        <rFont val="Arial"/>
        <family val="2"/>
      </rPr>
      <t>shaded boxes</t>
    </r>
  </si>
  <si>
    <t>ACCOUNT / STORE NAME</t>
  </si>
  <si>
    <t>BUYER NAME</t>
  </si>
  <si>
    <t>EMAIL</t>
  </si>
  <si>
    <t>PHONE</t>
  </si>
  <si>
    <t>SHIP-TO ADDRESS</t>
  </si>
  <si>
    <t>CITY / STATE / ZIP</t>
  </si>
  <si>
    <t>PO NUMBER</t>
  </si>
  <si>
    <t>REQUESTED SHIP DATE</t>
  </si>
  <si>
    <t>TERMS</t>
  </si>
  <si>
    <t>Quantity</t>
  </si>
  <si>
    <t>Logo Quantity</t>
  </si>
  <si>
    <t>HOW TO USE:  Enter a number in the QTY column beside any colorway you want.  Enter 1 in ENGRAVE for a laser-engraved store logo on that line.  Wholesale price, line totals and the order total calculate automatically — the only cells you type in are the shaded ones.</t>
  </si>
  <si>
    <t>EXAMPLE:   Bird Knife  /  Olive  /  WKC-HUNT-002-14  /  MSRP $149.00  /  Wholesale $89.40  /  QTY 6  /  ENGRAVE 1  =  Ext. $536.40</t>
  </si>
  <si>
    <t>PRODUCT  /  COLORWAY</t>
  </si>
  <si>
    <t>SKU</t>
  </si>
  <si>
    <t>UPC</t>
  </si>
  <si>
    <t>MSRP</t>
  </si>
  <si>
    <t>WHOLESALE</t>
  </si>
  <si>
    <t>QTY</t>
  </si>
  <si>
    <t>ENGRAVE (1=Yes)</t>
  </si>
  <si>
    <t>EXT. TOTAL</t>
  </si>
  <si>
    <t xml:space="preserve">   EVERYDAY CARRY KNIVES</t>
  </si>
  <si>
    <t>RX Flipper</t>
  </si>
  <si>
    <t>Blade 3.25in   OAL 8.0in   Elmax Steel   G-10 handle   Liner Lock</t>
  </si>
  <si>
    <t xml:space="preserve">     Field Camo</t>
  </si>
  <si>
    <t>WKC-EDC-001-15</t>
  </si>
  <si>
    <t>850041928807</t>
  </si>
  <si>
    <t xml:space="preserve">     Woodland Camo</t>
  </si>
  <si>
    <t>WKC-EDC-001-09</t>
  </si>
  <si>
    <t>850041928890</t>
  </si>
  <si>
    <t xml:space="preserve">     OD Green/Marsh</t>
  </si>
  <si>
    <t>WKC-EDC-001-16</t>
  </si>
  <si>
    <t>850041928739</t>
  </si>
  <si>
    <t xml:space="preserve">     Blackout</t>
  </si>
  <si>
    <t>WKC-EDC-001-01</t>
  </si>
  <si>
    <t>850041928340</t>
  </si>
  <si>
    <t xml:space="preserve">     Orange/Black</t>
  </si>
  <si>
    <t>WKC-EDC-001-17</t>
  </si>
  <si>
    <t>850041928449</t>
  </si>
  <si>
    <t xml:space="preserve">     Olive</t>
  </si>
  <si>
    <t>WKC-EDC-001-12</t>
  </si>
  <si>
    <t>850041928838</t>
  </si>
  <si>
    <t xml:space="preserve">     Dark Gray</t>
  </si>
  <si>
    <t>WKC-EDC-001-05</t>
  </si>
  <si>
    <t xml:space="preserve">     Sand</t>
  </si>
  <si>
    <t>WKC-EDC-001-06</t>
  </si>
  <si>
    <t xml:space="preserve">     Evergreen</t>
  </si>
  <si>
    <t>WKC-EDC-001-10</t>
  </si>
  <si>
    <t>850041928852</t>
  </si>
  <si>
    <t xml:space="preserve">     Tan</t>
  </si>
  <si>
    <t>WKC-EDC-001-02</t>
  </si>
  <si>
    <t>850041928357</t>
  </si>
  <si>
    <t xml:space="preserve">     Orange</t>
  </si>
  <si>
    <t>WKC-EDC-001-04</t>
  </si>
  <si>
    <t xml:space="preserve">     Light Gray</t>
  </si>
  <si>
    <t>WKC-EDC-001-11</t>
  </si>
  <si>
    <t>850041928845</t>
  </si>
  <si>
    <t xml:space="preserve">     Seafoam</t>
  </si>
  <si>
    <t>WKC-EDC-001-08</t>
  </si>
  <si>
    <t xml:space="preserve">     Ice Blue</t>
  </si>
  <si>
    <t>WKC-EDC-001-13</t>
  </si>
  <si>
    <t>850041928821</t>
  </si>
  <si>
    <t xml:space="preserve">     Blue</t>
  </si>
  <si>
    <t>WKC-EDC-001-03</t>
  </si>
  <si>
    <t xml:space="preserve">     Sky Blue</t>
  </si>
  <si>
    <t>WKC-EDC-001-14</t>
  </si>
  <si>
    <t>850041928814</t>
  </si>
  <si>
    <t xml:space="preserve">     White</t>
  </si>
  <si>
    <t>WKC-EDC-001-07</t>
  </si>
  <si>
    <t>RX Flipper Jr.</t>
  </si>
  <si>
    <t>Blade 2.25in   OAL 6.5in   Elmax Steel   G-10 handle   Liner Lock</t>
  </si>
  <si>
    <t>WKC-EDC-006-01</t>
  </si>
  <si>
    <t>WKC-EDC-006-02</t>
  </si>
  <si>
    <t>WKC-EDC-006-03</t>
  </si>
  <si>
    <t>WKC-EDC-006-04</t>
  </si>
  <si>
    <t>WKC-EDC-006-05</t>
  </si>
  <si>
    <t>WKC-EDC-006-06</t>
  </si>
  <si>
    <t>WKC-EDC-006-07</t>
  </si>
  <si>
    <t>WKC-EDC-006-08</t>
  </si>
  <si>
    <t>Glide Folder 6.5"</t>
  </si>
  <si>
    <t>Blade 2.75in   OAL 6.5in   M390 Steel   G-10 handle   Sliding Lock</t>
  </si>
  <si>
    <t>WKC-EDC-002-10</t>
  </si>
  <si>
    <t>850041928906</t>
  </si>
  <si>
    <t>WKC-EDC-002-11</t>
  </si>
  <si>
    <t>850041928876</t>
  </si>
  <si>
    <t xml:space="preserve">     Black</t>
  </si>
  <si>
    <t>WKC-EDC-002-01</t>
  </si>
  <si>
    <t>850041928272</t>
  </si>
  <si>
    <t xml:space="preserve">     OD Green</t>
  </si>
  <si>
    <t>WKC-EDC-002-14</t>
  </si>
  <si>
    <t>WKC-EDC-002-03</t>
  </si>
  <si>
    <t>850041928289</t>
  </si>
  <si>
    <t>WKC-EDC-002-02</t>
  </si>
  <si>
    <t>850041928296</t>
  </si>
  <si>
    <t>WKC-EDC-002-07</t>
  </si>
  <si>
    <t>860012883554</t>
  </si>
  <si>
    <t>WKC-EDC-002-04</t>
  </si>
  <si>
    <t>860012883523</t>
  </si>
  <si>
    <t>WKC-EDC-002-08</t>
  </si>
  <si>
    <t>860012883561</t>
  </si>
  <si>
    <t xml:space="preserve">     Carbon Fiber</t>
  </si>
  <si>
    <t>WKC-EDC-002-09</t>
  </si>
  <si>
    <t>860012883578</t>
  </si>
  <si>
    <t>WKC-EDC-002-12</t>
  </si>
  <si>
    <t>WKC-EDC-002-20</t>
  </si>
  <si>
    <t>WKC-EDC-002-13</t>
  </si>
  <si>
    <t>WKC-EDC-002-05</t>
  </si>
  <si>
    <t>860012883530</t>
  </si>
  <si>
    <t>Heritage Glide Folder 6.5"</t>
  </si>
  <si>
    <t>Blade 2.75in   OAL 6.5in   M390 Steel   Wood handle   Sliding Lock</t>
  </si>
  <si>
    <t xml:space="preserve">     Ironwood/Damascus</t>
  </si>
  <si>
    <t>WKC-EDC-002-17</t>
  </si>
  <si>
    <t xml:space="preserve">     Ironwood/Black</t>
  </si>
  <si>
    <t>WKC-EDC-002-15</t>
  </si>
  <si>
    <t xml:space="preserve">     Ironwood/Matte</t>
  </si>
  <si>
    <t>WKC-EDC-002-16</t>
  </si>
  <si>
    <t xml:space="preserve">     Cocobolo/Black</t>
  </si>
  <si>
    <t>WKC-EDC-002-18</t>
  </si>
  <si>
    <t xml:space="preserve">     Cocobolo/Matte</t>
  </si>
  <si>
    <t>WKC-EDC-002-19</t>
  </si>
  <si>
    <t xml:space="preserve">   HUNTING KNIVES</t>
  </si>
  <si>
    <t>Bird Knife</t>
  </si>
  <si>
    <t>Blade 2.75in   OAL 6.75in   M390 Steel   G-10 handle   Fixed Blade   Kydex sheath</t>
  </si>
  <si>
    <t>WKC-HUNT-002-16</t>
  </si>
  <si>
    <t>WKC-HUNT-002-15</t>
  </si>
  <si>
    <t>WKC-HUNT-002-04</t>
  </si>
  <si>
    <t>850041928142</t>
  </si>
  <si>
    <t>WKC-HUNT-002-06</t>
  </si>
  <si>
    <t>850041928166</t>
  </si>
  <si>
    <t>WKC-HUNT-002-14</t>
  </si>
  <si>
    <t>850041928708</t>
  </si>
  <si>
    <t>WKC-HUNT-002-05</t>
  </si>
  <si>
    <t>850041928180</t>
  </si>
  <si>
    <t>WKC-HUNT-002-13</t>
  </si>
  <si>
    <t>850041928944</t>
  </si>
  <si>
    <t>WKC-HUNT-002-03</t>
  </si>
  <si>
    <t>850041928197</t>
  </si>
  <si>
    <t>WKC-HUNT-002-01</t>
  </si>
  <si>
    <t>850041928173</t>
  </si>
  <si>
    <t>WKC-HUNT-002-12</t>
  </si>
  <si>
    <t>850041928319</t>
  </si>
  <si>
    <t>WKC-HUNT-002-02</t>
  </si>
  <si>
    <t>850041928159</t>
  </si>
  <si>
    <t>The Whitetail Skinner</t>
  </si>
  <si>
    <t>Blade 3.75in   OAL 8.0in   M390 Steel   G-10 handle   Fixed Blade   Kydex sheath</t>
  </si>
  <si>
    <t>WKC-HUNT-001-10</t>
  </si>
  <si>
    <t>WKC-HUNT-001-09</t>
  </si>
  <si>
    <t>WKC-HUNT-001-04</t>
  </si>
  <si>
    <t>850041928029</t>
  </si>
  <si>
    <t>WKC-HUNT-001-02</t>
  </si>
  <si>
    <t>850041928036</t>
  </si>
  <si>
    <t xml:space="preserve">     Gray</t>
  </si>
  <si>
    <t>WKC-HUNT-001-06</t>
  </si>
  <si>
    <t>850041928043</t>
  </si>
  <si>
    <t>WKC-HUNT-001-01</t>
  </si>
  <si>
    <t>850041928050</t>
  </si>
  <si>
    <t>WKC-HUNT-001-05</t>
  </si>
  <si>
    <t>850041928067</t>
  </si>
  <si>
    <t>WKC-HUNT-001-03</t>
  </si>
  <si>
    <t>850041928074</t>
  </si>
  <si>
    <t xml:space="preserve">   FISHING KNIVES</t>
  </si>
  <si>
    <t>Inshore Fillet</t>
  </si>
  <si>
    <t>Blade 7.0in   OAL 12.5in   S30v Stainless Steel   G-10 handle   Fixed Blade   Kydex sheath</t>
  </si>
  <si>
    <t>WKC-FISH-001-02</t>
  </si>
  <si>
    <t>850041928098</t>
  </si>
  <si>
    <t>WKC-FISH-001-08</t>
  </si>
  <si>
    <t>850041928951</t>
  </si>
  <si>
    <t>WKC-FISH-001-01</t>
  </si>
  <si>
    <t>850041928111</t>
  </si>
  <si>
    <t>WKC-FISH-001-03</t>
  </si>
  <si>
    <t>850041928135</t>
  </si>
  <si>
    <t>WKC-FISH-001-10</t>
  </si>
  <si>
    <t>850041928975</t>
  </si>
  <si>
    <t>WKC-FISH-001-09</t>
  </si>
  <si>
    <t>850041928968</t>
  </si>
  <si>
    <t>WKC-FISH-001-11</t>
  </si>
  <si>
    <t>850041928982</t>
  </si>
  <si>
    <t>WKC-FISH-001-04</t>
  </si>
  <si>
    <t>850041928081</t>
  </si>
  <si>
    <t>WKC-FISH-001-12</t>
  </si>
  <si>
    <t>850041928999</t>
  </si>
  <si>
    <t>WKC-FISH-001-13</t>
  </si>
  <si>
    <t>860012883509</t>
  </si>
  <si>
    <t>WKC-FISH-001-06</t>
  </si>
  <si>
    <t>850041928104</t>
  </si>
  <si>
    <t>WKC-FISH-001-05</t>
  </si>
  <si>
    <t>850041928128</t>
  </si>
  <si>
    <t>WKC-FISH-001-14</t>
  </si>
  <si>
    <t>860012883516</t>
  </si>
  <si>
    <t xml:space="preserve">   OYSTER KNIVES</t>
  </si>
  <si>
    <t>Edisto Oyster Knife V2</t>
  </si>
  <si>
    <t>Blade 2.25in   OAL 7.0in   CM154 Steel   G-10 handle   Fixed Blade   Kydex sheath</t>
  </si>
  <si>
    <t>WKC-OYS-001-01</t>
  </si>
  <si>
    <t>850041928302</t>
  </si>
  <si>
    <t>WKC-OYS-001-02</t>
  </si>
  <si>
    <t>850041928333</t>
  </si>
  <si>
    <t>WKC-OYS-001-03</t>
  </si>
  <si>
    <t>850041928326</t>
  </si>
  <si>
    <t>WKC-OYS-001-06</t>
  </si>
  <si>
    <t>850041928753</t>
  </si>
  <si>
    <t xml:space="preserve">     Stonewashed/OD Green</t>
  </si>
  <si>
    <t>WKC-OYS-001-07</t>
  </si>
  <si>
    <t>850041928746</t>
  </si>
  <si>
    <t xml:space="preserve">     Stonewashed/Field Camo</t>
  </si>
  <si>
    <t>WKC-OYS-001-08</t>
  </si>
  <si>
    <t>850041928715</t>
  </si>
  <si>
    <t xml:space="preserve">     Stonewashed/Woodland Camo</t>
  </si>
  <si>
    <t>WKC-OYS-001-09</t>
  </si>
  <si>
    <t>850041928722</t>
  </si>
  <si>
    <t xml:space="preserve">   CULINARY</t>
  </si>
  <si>
    <t>The Steak Knife</t>
  </si>
  <si>
    <t>Blade 4.0in   OAL 8.5in   Elmax Steel   G-10 handle   Kydex sheath</t>
  </si>
  <si>
    <t>WKC-CUL-007-01</t>
  </si>
  <si>
    <t>WKC-CUL-007-02</t>
  </si>
  <si>
    <t>WKC-CUL-007-03</t>
  </si>
  <si>
    <t>WKC-CUL-007-04</t>
  </si>
  <si>
    <t>The Paring/Bar Knife</t>
  </si>
  <si>
    <t>WKC-CUL-006-01</t>
  </si>
  <si>
    <t>850041928791</t>
  </si>
  <si>
    <t>WKC-CUL-006-04</t>
  </si>
  <si>
    <t>850041928760</t>
  </si>
  <si>
    <t>WKC-CUL-006-02</t>
  </si>
  <si>
    <t>850041928784</t>
  </si>
  <si>
    <t>WKC-CUL-006-03</t>
  </si>
  <si>
    <t>850041928777</t>
  </si>
  <si>
    <t>The Petty Knife</t>
  </si>
  <si>
    <t>Blade 5.0in   OAL 9.25in   Elmax Steel   G-10 handle   Kydex sheath</t>
  </si>
  <si>
    <t>WKC-CUL-001-01</t>
  </si>
  <si>
    <t>850041928432</t>
  </si>
  <si>
    <t>WKC-CUL-001-04</t>
  </si>
  <si>
    <t>WKC-CUL-001-02</t>
  </si>
  <si>
    <t>850041928425</t>
  </si>
  <si>
    <t>WKC-CUL-001-03</t>
  </si>
  <si>
    <t>850041928418</t>
  </si>
  <si>
    <t>Big Chef</t>
  </si>
  <si>
    <t>Blade 9.0in   OAL 13.75in   Elmax Steel   G-10 handle   Kydex sheath</t>
  </si>
  <si>
    <t>WKC-CUL-002-01</t>
  </si>
  <si>
    <t>850041928395</t>
  </si>
  <si>
    <t>WKC-CUL-002-03</t>
  </si>
  <si>
    <t>850041928364</t>
  </si>
  <si>
    <t>WKC-CUL-002-02</t>
  </si>
  <si>
    <t>850041928388</t>
  </si>
  <si>
    <t>WKC-CUL-002-04</t>
  </si>
  <si>
    <t>850041928371</t>
  </si>
  <si>
    <t>The Chopper</t>
  </si>
  <si>
    <t>Blade 7.25in   OAL 12.25in   Elmax Steel   G-10 handle   Kydex sheath</t>
  </si>
  <si>
    <t>WKC-CUL-004-01</t>
  </si>
  <si>
    <t>WKC-CUL-004-04</t>
  </si>
  <si>
    <t>WKC-CUL-004-02</t>
  </si>
  <si>
    <t>WKC-CUL-004-03</t>
  </si>
  <si>
    <t>The Carver</t>
  </si>
  <si>
    <t>Blade 9.25in   OAL 15.25in   Elmax Steel   G-10 handle   Kydex sheath</t>
  </si>
  <si>
    <t>WKC-CUL-005-01</t>
  </si>
  <si>
    <t>WKC-CUL-005-04</t>
  </si>
  <si>
    <t>WKC-CUL-005-02</t>
  </si>
  <si>
    <t>WKC-CUL-005-03</t>
  </si>
  <si>
    <t>The Boning Knife</t>
  </si>
  <si>
    <t>Blade 5.75in   OAL 11in   Elmax Steel   G-10 handle   Kydex sheath</t>
  </si>
  <si>
    <t>WKC-CUL-008-01</t>
  </si>
  <si>
    <t>WKC-CUL-008-02</t>
  </si>
  <si>
    <t>WKC-CUL-008-03</t>
  </si>
  <si>
    <t>WKC-CUL-008-04</t>
  </si>
  <si>
    <t>WKC-CUL-008-05</t>
  </si>
  <si>
    <t>WKC-CUL-008-06</t>
  </si>
  <si>
    <t xml:space="preserve">     Tan/Black</t>
  </si>
  <si>
    <t>WKC-CUL-008-07</t>
  </si>
  <si>
    <t>WKC-CUL-008-08</t>
  </si>
  <si>
    <t xml:space="preserve">   TACTICAL</t>
  </si>
  <si>
    <t>Paracord Knife</t>
  </si>
  <si>
    <t>Blade 3.5in   OAL 8.5in   M390 Steel   Paracord handle   Fixed Blade   Kydex sheath</t>
  </si>
  <si>
    <t>WKC-HUNT-003-01</t>
  </si>
  <si>
    <t>850041928203</t>
  </si>
  <si>
    <t>WKC-HUNT-003-03</t>
  </si>
  <si>
    <t>850041928210</t>
  </si>
  <si>
    <t>WKC-HUNT-003-02</t>
  </si>
  <si>
    <t>850041928227</t>
  </si>
  <si>
    <t>WKC-HUNT-003-04</t>
  </si>
  <si>
    <t>850041928234</t>
  </si>
  <si>
    <t xml:space="preserve">   SUBTOTALS</t>
  </si>
  <si>
    <t>SUBTOTALS →</t>
  </si>
  <si>
    <t xml:space="preserve">   ORDER TOTAL</t>
  </si>
  <si>
    <t>Wholesale price = MSRP × 0.60 (40% off MSRP), carried over from the Williams Knife Co. retail price list dated 05/20/2026. MSRP and SKUs are taken from that same list; product photography is from the WKC 2026 Retail Catalog (updated 6/8/26).</t>
  </si>
  <si>
    <t>Submit to:                                                                                                                         |   Prices subject to change. Freight, engraving charges and opening-order minimums per current WKC dealer terms.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</si>
</sst>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5" x14ac:knownFonts="1">
    <font>
      <sz val="11"/>
      <color indexed="8"/>
      <name val="Calibri"/>
    </font>
    <font>
      <b/>
      <sz val="14"/>
      <color indexed="12"/>
      <name val="Arial"/>
      <family val="2"/>
    </font>
    <font>
      <b/>
      <sz val="9"/>
      <color indexed="13"/>
      <name val="Arial"/>
      <family val="2"/>
    </font>
    <font>
      <b/>
      <sz val="16"/>
      <color indexed="12"/>
      <name val="Arial"/>
      <family val="2"/>
    </font>
    <font>
      <b/>
      <sz val="8"/>
      <color indexed="14"/>
      <name val="Arial"/>
      <family val="2"/>
    </font>
    <font>
      <b/>
      <sz val="10"/>
      <color indexed="16"/>
      <name val="Arial"/>
      <family val="2"/>
    </font>
    <font>
      <sz val="11"/>
      <color indexed="8"/>
      <name val="Helvetica Neue"/>
      <family val="2"/>
    </font>
    <font>
      <sz val="9"/>
      <color indexed="13"/>
      <name val="Arial"/>
      <family val="2"/>
    </font>
    <font>
      <b/>
      <sz val="10"/>
      <color indexed="18"/>
      <name val="Arial"/>
      <family val="2"/>
    </font>
    <font>
      <i/>
      <sz val="8"/>
      <color indexed="14"/>
      <name val="Arial"/>
      <family val="2"/>
    </font>
    <font>
      <b/>
      <sz val="11"/>
      <color indexed="19"/>
      <name val="Calibri"/>
      <family val="2"/>
    </font>
    <font>
      <b/>
      <sz val="10"/>
      <color indexed="12"/>
      <name val="Arial"/>
      <family val="2"/>
    </font>
    <font>
      <b/>
      <sz val="10"/>
      <color indexed="21"/>
      <name val="Arial"/>
      <family val="2"/>
    </font>
    <font>
      <sz val="10"/>
      <color indexed="22"/>
      <name val="Arial"/>
      <family val="2"/>
    </font>
    <font>
      <sz val="9"/>
      <color indexed="14"/>
      <name val="Arial"/>
      <family val="2"/>
    </font>
    <font>
      <b/>
      <u/>
      <sz val="10"/>
      <color indexed="22"/>
      <name val="Arial"/>
      <family val="2"/>
    </font>
    <font>
      <sz val="9"/>
      <color indexed="22"/>
      <name val="Arial"/>
      <family val="2"/>
    </font>
    <font>
      <b/>
      <sz val="9"/>
      <color indexed="12"/>
      <name val="Arial"/>
      <family val="2"/>
    </font>
    <font>
      <b/>
      <sz val="12"/>
      <color indexed="22"/>
      <name val="Arial"/>
      <family val="2"/>
    </font>
    <font>
      <b/>
      <sz val="12"/>
      <color indexed="8"/>
      <name val="Helvetica Neue"/>
      <family val="2"/>
    </font>
    <font>
      <b/>
      <sz val="12"/>
      <color indexed="12"/>
      <name val="Arial"/>
      <family val="2"/>
    </font>
    <font>
      <b/>
      <sz val="11"/>
      <color indexed="12"/>
      <name val="Arial"/>
      <family val="2"/>
    </font>
    <font>
      <b/>
      <sz val="12"/>
      <color indexed="15"/>
      <name val="Arial"/>
      <family val="2"/>
    </font>
    <font>
      <b/>
      <sz val="12"/>
      <color indexed="18"/>
      <name val="Arial"/>
      <family val="2"/>
    </font>
    <font>
      <sz val="8"/>
      <color indexed="14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7"/>
        <bgColor auto="1"/>
      </patternFill>
    </fill>
    <fill>
      <patternFill patternType="solid">
        <fgColor indexed="20"/>
        <bgColor auto="1"/>
      </patternFill>
    </fill>
    <fill>
      <patternFill patternType="solid">
        <fgColor indexed="23"/>
        <bgColor auto="1"/>
      </patternFill>
    </fill>
    <fill>
      <patternFill patternType="solid">
        <fgColor indexed="24"/>
        <bgColor auto="1"/>
      </patternFill>
    </fill>
    <fill>
      <patternFill patternType="solid">
        <fgColor indexed="25"/>
        <bgColor auto="1"/>
      </patternFill>
    </fill>
    <fill>
      <patternFill patternType="solid">
        <fgColor indexed="26"/>
        <bgColor auto="1"/>
      </patternFill>
    </fill>
    <fill>
      <patternFill patternType="solid">
        <fgColor indexed="27"/>
        <bgColor auto="1"/>
      </patternFill>
    </fill>
    <fill>
      <patternFill patternType="solid">
        <fgColor indexed="21"/>
        <bgColor auto="1"/>
      </patternFill>
    </fill>
  </fills>
  <borders count="39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1"/>
      </right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/>
      <right style="thin">
        <color indexed="10"/>
      </right>
      <top style="thin">
        <color indexed="11"/>
      </top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/>
      <bottom style="thin">
        <color indexed="11"/>
      </bottom>
      <diagonal/>
    </border>
    <border>
      <left/>
      <right/>
      <top/>
      <bottom style="thin">
        <color indexed="11"/>
      </bottom>
      <diagonal/>
    </border>
    <border>
      <left style="thin">
        <color indexed="11"/>
      </left>
      <right/>
      <top/>
      <bottom/>
      <diagonal/>
    </border>
    <border>
      <left style="thin">
        <color indexed="11"/>
      </left>
      <right style="thin">
        <color indexed="11"/>
      </right>
      <top/>
      <bottom/>
      <diagonal/>
    </border>
    <border>
      <left style="thin">
        <color indexed="10"/>
      </left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24"/>
      </bottom>
      <diagonal/>
    </border>
    <border>
      <left style="thin">
        <color indexed="11"/>
      </left>
      <right/>
      <top/>
      <bottom style="thin">
        <color indexed="24"/>
      </bottom>
      <diagonal/>
    </border>
    <border>
      <left/>
      <right style="thin">
        <color indexed="11"/>
      </right>
      <top/>
      <bottom style="thin">
        <color indexed="24"/>
      </bottom>
      <diagonal/>
    </border>
    <border>
      <left style="thin">
        <color indexed="11"/>
      </left>
      <right style="thin">
        <color indexed="11"/>
      </right>
      <top/>
      <bottom style="thin">
        <color indexed="24"/>
      </bottom>
      <diagonal/>
    </border>
    <border>
      <left style="thin">
        <color indexed="11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1"/>
      </left>
      <right/>
      <top style="thin">
        <color indexed="24"/>
      </top>
      <bottom style="thin">
        <color indexed="11"/>
      </bottom>
      <diagonal/>
    </border>
    <border>
      <left/>
      <right/>
      <top style="thin">
        <color indexed="24"/>
      </top>
      <bottom/>
      <diagonal/>
    </border>
    <border>
      <left/>
      <right style="thin">
        <color indexed="15"/>
      </right>
      <top style="thin">
        <color indexed="24"/>
      </top>
      <bottom style="thin">
        <color indexed="11"/>
      </bottom>
      <diagonal/>
    </border>
    <border>
      <left style="thin">
        <color indexed="15"/>
      </left>
      <right style="thin">
        <color indexed="15"/>
      </right>
      <top style="thin">
        <color indexed="24"/>
      </top>
      <bottom style="thin">
        <color indexed="11"/>
      </bottom>
      <diagonal/>
    </border>
    <border>
      <left style="thin">
        <color indexed="15"/>
      </left>
      <right style="thin">
        <color indexed="11"/>
      </right>
      <top style="thin">
        <color indexed="24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24"/>
      </top>
      <bottom style="thin">
        <color indexed="11"/>
      </bottom>
      <diagonal/>
    </border>
    <border>
      <left style="thin">
        <color indexed="11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/>
      <diagonal/>
    </border>
    <border>
      <left style="thin">
        <color indexed="10"/>
      </left>
      <right/>
      <top style="thin">
        <color indexed="11"/>
      </top>
      <bottom/>
      <diagonal/>
    </border>
    <border>
      <left/>
      <right/>
      <top/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</borders>
  <cellStyleXfs count="1">
    <xf numFmtId="0" fontId="0" fillId="0" borderId="0" applyNumberFormat="0" applyFill="0" applyBorder="0" applyProtection="0"/>
  </cellStyleXfs>
  <cellXfs count="115">
    <xf numFmtId="0" fontId="0" fillId="0" borderId="0" xfId="0"/>
    <xf numFmtId="0" fontId="0" fillId="0" borderId="0" xfId="0" applyNumberFormat="1"/>
    <xf numFmtId="0" fontId="0" fillId="2" borderId="1" xfId="0" applyFill="1" applyBorder="1"/>
    <xf numFmtId="0" fontId="0" fillId="2" borderId="2" xfId="0" applyFill="1" applyBorder="1"/>
    <xf numFmtId="0" fontId="0" fillId="0" borderId="2" xfId="0" applyBorder="1"/>
    <xf numFmtId="0" fontId="0" fillId="0" borderId="3" xfId="0" applyBorder="1"/>
    <xf numFmtId="0" fontId="0" fillId="2" borderId="4" xfId="0" applyFill="1" applyBorder="1"/>
    <xf numFmtId="0" fontId="0" fillId="2" borderId="5" xfId="0" applyFill="1" applyBorder="1"/>
    <xf numFmtId="0" fontId="0" fillId="0" borderId="5" xfId="0" applyBorder="1"/>
    <xf numFmtId="49" fontId="2" fillId="2" borderId="5" xfId="0" applyNumberFormat="1" applyFont="1" applyFill="1" applyBorder="1" applyAlignment="1">
      <alignment horizontal="left" vertical="center"/>
    </xf>
    <xf numFmtId="49" fontId="4" fillId="3" borderId="6" xfId="0" applyNumberFormat="1" applyFont="1" applyFill="1" applyBorder="1" applyAlignment="1">
      <alignment horizontal="left" vertical="center"/>
    </xf>
    <xf numFmtId="2" fontId="5" fillId="4" borderId="7" xfId="0" applyNumberFormat="1" applyFont="1" applyFill="1" applyBorder="1" applyAlignment="1">
      <alignment horizontal="left" vertical="center"/>
    </xf>
    <xf numFmtId="49" fontId="9" fillId="3" borderId="5" xfId="0" applyNumberFormat="1" applyFont="1" applyFill="1" applyBorder="1" applyAlignment="1">
      <alignment horizontal="left" vertical="center"/>
    </xf>
    <xf numFmtId="0" fontId="0" fillId="0" borderId="8" xfId="0" applyBorder="1"/>
    <xf numFmtId="0" fontId="10" fillId="2" borderId="5" xfId="0" applyNumberFormat="1" applyFont="1" applyFill="1" applyBorder="1"/>
    <xf numFmtId="0" fontId="0" fillId="0" borderId="9" xfId="0" applyBorder="1"/>
    <xf numFmtId="0" fontId="0" fillId="0" borderId="4" xfId="0" applyBorder="1"/>
    <xf numFmtId="49" fontId="4" fillId="3" borderId="10" xfId="0" applyNumberFormat="1" applyFont="1" applyFill="1" applyBorder="1" applyAlignment="1">
      <alignment horizontal="left" vertical="center"/>
    </xf>
    <xf numFmtId="49" fontId="4" fillId="3" borderId="11" xfId="0" applyNumberFormat="1" applyFont="1" applyFill="1" applyBorder="1" applyAlignment="1">
      <alignment horizontal="left" vertical="center"/>
    </xf>
    <xf numFmtId="0" fontId="0" fillId="0" borderId="12" xfId="0" applyBorder="1"/>
    <xf numFmtId="49" fontId="4" fillId="3" borderId="14" xfId="0" applyNumberFormat="1" applyFont="1" applyFill="1" applyBorder="1" applyAlignment="1">
      <alignment horizontal="left" vertical="center"/>
    </xf>
    <xf numFmtId="49" fontId="4" fillId="3" borderId="15" xfId="0" applyNumberFormat="1" applyFont="1" applyFill="1" applyBorder="1" applyAlignment="1">
      <alignment horizontal="left" vertical="center"/>
    </xf>
    <xf numFmtId="0" fontId="0" fillId="0" borderId="16" xfId="0" applyBorder="1"/>
    <xf numFmtId="0" fontId="13" fillId="6" borderId="17" xfId="0" applyFont="1" applyFill="1" applyBorder="1" applyAlignment="1">
      <alignment horizontal="left" vertical="center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13" fillId="3" borderId="24" xfId="0" applyFont="1" applyFill="1" applyBorder="1" applyAlignment="1">
      <alignment horizontal="left" vertical="center"/>
    </xf>
    <xf numFmtId="0" fontId="13" fillId="3" borderId="25" xfId="0" applyFont="1" applyFill="1" applyBorder="1" applyAlignment="1">
      <alignment horizontal="left" vertical="center"/>
    </xf>
    <xf numFmtId="0" fontId="14" fillId="3" borderId="26" xfId="0" applyFont="1" applyFill="1" applyBorder="1" applyAlignment="1">
      <alignment horizontal="left" vertical="center"/>
    </xf>
    <xf numFmtId="0" fontId="14" fillId="3" borderId="27" xfId="0" applyFont="1" applyFill="1" applyBorder="1" applyAlignment="1">
      <alignment horizontal="left" vertical="center"/>
    </xf>
    <xf numFmtId="164" fontId="13" fillId="3" borderId="27" xfId="0" applyNumberFormat="1" applyFont="1" applyFill="1" applyBorder="1" applyAlignment="1">
      <alignment horizontal="right" vertical="center"/>
    </xf>
    <xf numFmtId="49" fontId="13" fillId="3" borderId="28" xfId="0" applyNumberFormat="1" applyFont="1" applyFill="1" applyBorder="1" applyAlignment="1">
      <alignment horizontal="right" vertical="center"/>
    </xf>
    <xf numFmtId="49" fontId="15" fillId="7" borderId="7" xfId="0" applyNumberFormat="1" applyFont="1" applyFill="1" applyBorder="1" applyAlignment="1">
      <alignment horizontal="center" vertical="center"/>
    </xf>
    <xf numFmtId="49" fontId="15" fillId="7" borderId="29" xfId="0" applyNumberFormat="1" applyFont="1" applyFill="1" applyBorder="1" applyAlignment="1">
      <alignment horizontal="center" vertical="center"/>
    </xf>
    <xf numFmtId="0" fontId="13" fillId="3" borderId="29" xfId="0" applyFont="1" applyFill="1" applyBorder="1" applyAlignment="1">
      <alignment horizontal="right" vertical="center"/>
    </xf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14" xfId="0" applyBorder="1"/>
    <xf numFmtId="0" fontId="0" fillId="0" borderId="33" xfId="0" applyBorder="1"/>
    <xf numFmtId="0" fontId="0" fillId="0" borderId="15" xfId="0" applyBorder="1"/>
    <xf numFmtId="0" fontId="17" fillId="5" borderId="14" xfId="0" applyFont="1" applyFill="1" applyBorder="1" applyAlignment="1">
      <alignment horizontal="left" vertical="center" wrapText="1"/>
    </xf>
    <xf numFmtId="49" fontId="17" fillId="5" borderId="33" xfId="0" applyNumberFormat="1" applyFont="1" applyFill="1" applyBorder="1" applyAlignment="1">
      <alignment horizontal="left" vertical="center" wrapText="1"/>
    </xf>
    <xf numFmtId="49" fontId="17" fillId="5" borderId="15" xfId="0" applyNumberFormat="1" applyFont="1" applyFill="1" applyBorder="1" applyAlignment="1">
      <alignment horizontal="left" vertical="center" wrapText="1"/>
    </xf>
    <xf numFmtId="49" fontId="17" fillId="5" borderId="15" xfId="0" applyNumberFormat="1" applyFont="1" applyFill="1" applyBorder="1" applyAlignment="1">
      <alignment horizontal="center" vertical="center" wrapText="1"/>
    </xf>
    <xf numFmtId="0" fontId="0" fillId="9" borderId="10" xfId="0" applyFill="1" applyBorder="1"/>
    <xf numFmtId="49" fontId="18" fillId="9" borderId="11" xfId="0" applyNumberFormat="1" applyFont="1" applyFill="1" applyBorder="1" applyAlignment="1">
      <alignment horizontal="left" vertical="center"/>
    </xf>
    <xf numFmtId="0" fontId="13" fillId="3" borderId="7" xfId="0" applyFont="1" applyFill="1" applyBorder="1" applyAlignment="1">
      <alignment horizontal="left" vertical="center"/>
    </xf>
    <xf numFmtId="49" fontId="13" fillId="3" borderId="7" xfId="0" applyNumberFormat="1" applyFont="1" applyFill="1" applyBorder="1" applyAlignment="1">
      <alignment horizontal="left" vertical="center"/>
    </xf>
    <xf numFmtId="49" fontId="14" fillId="3" borderId="7" xfId="0" applyNumberFormat="1" applyFont="1" applyFill="1" applyBorder="1" applyAlignment="1">
      <alignment horizontal="left" vertical="center"/>
    </xf>
    <xf numFmtId="164" fontId="13" fillId="3" borderId="7" xfId="0" applyNumberFormat="1" applyFont="1" applyFill="1" applyBorder="1" applyAlignment="1">
      <alignment horizontal="right" vertical="center"/>
    </xf>
    <xf numFmtId="3" fontId="13" fillId="6" borderId="7" xfId="0" applyNumberFormat="1" applyFont="1" applyFill="1" applyBorder="1" applyAlignment="1">
      <alignment horizontal="center" vertical="center"/>
    </xf>
    <xf numFmtId="49" fontId="13" fillId="3" borderId="7" xfId="0" applyNumberFormat="1" applyFont="1" applyFill="1" applyBorder="1" applyAlignment="1">
      <alignment horizontal="right" vertical="center"/>
    </xf>
    <xf numFmtId="0" fontId="13" fillId="10" borderId="7" xfId="0" applyFont="1" applyFill="1" applyBorder="1" applyAlignment="1">
      <alignment horizontal="left" vertical="center"/>
    </xf>
    <xf numFmtId="49" fontId="13" fillId="10" borderId="7" xfId="0" applyNumberFormat="1" applyFont="1" applyFill="1" applyBorder="1" applyAlignment="1">
      <alignment horizontal="left" vertical="center"/>
    </xf>
    <xf numFmtId="49" fontId="14" fillId="10" borderId="7" xfId="0" applyNumberFormat="1" applyFont="1" applyFill="1" applyBorder="1" applyAlignment="1">
      <alignment horizontal="left" vertical="center"/>
    </xf>
    <xf numFmtId="164" fontId="13" fillId="10" borderId="7" xfId="0" applyNumberFormat="1" applyFont="1" applyFill="1" applyBorder="1" applyAlignment="1">
      <alignment horizontal="right" vertical="center"/>
    </xf>
    <xf numFmtId="49" fontId="13" fillId="10" borderId="7" xfId="0" applyNumberFormat="1" applyFont="1" applyFill="1" applyBorder="1" applyAlignment="1">
      <alignment horizontal="right" vertical="center"/>
    </xf>
    <xf numFmtId="0" fontId="14" fillId="3" borderId="7" xfId="0" applyNumberFormat="1" applyFont="1" applyFill="1" applyBorder="1" applyAlignment="1">
      <alignment horizontal="left" vertical="center"/>
    </xf>
    <xf numFmtId="0" fontId="14" fillId="10" borderId="7" xfId="0" applyNumberFormat="1" applyFont="1" applyFill="1" applyBorder="1" applyAlignment="1">
      <alignment horizontal="left" vertical="center"/>
    </xf>
    <xf numFmtId="0" fontId="0" fillId="0" borderId="34" xfId="0" applyBorder="1"/>
    <xf numFmtId="0" fontId="0" fillId="3" borderId="12" xfId="0" applyFill="1" applyBorder="1"/>
    <xf numFmtId="0" fontId="0" fillId="3" borderId="5" xfId="0" applyFill="1" applyBorder="1"/>
    <xf numFmtId="0" fontId="0" fillId="3" borderId="9" xfId="0" applyFill="1" applyBorder="1"/>
    <xf numFmtId="0" fontId="13" fillId="7" borderId="7" xfId="0" applyFont="1" applyFill="1" applyBorder="1" applyAlignment="1">
      <alignment horizontal="left" vertical="center"/>
    </xf>
    <xf numFmtId="49" fontId="13" fillId="7" borderId="7" xfId="0" applyNumberFormat="1" applyFont="1" applyFill="1" applyBorder="1" applyAlignment="1">
      <alignment horizontal="left" vertical="center"/>
    </xf>
    <xf numFmtId="49" fontId="14" fillId="7" borderId="7" xfId="0" applyNumberFormat="1" applyFont="1" applyFill="1" applyBorder="1" applyAlignment="1">
      <alignment horizontal="left" vertical="center"/>
    </xf>
    <xf numFmtId="0" fontId="14" fillId="7" borderId="7" xfId="0" applyNumberFormat="1" applyFont="1" applyFill="1" applyBorder="1" applyAlignment="1">
      <alignment horizontal="left" vertical="center"/>
    </xf>
    <xf numFmtId="164" fontId="13" fillId="7" borderId="7" xfId="0" applyNumberFormat="1" applyFont="1" applyFill="1" applyBorder="1" applyAlignment="1">
      <alignment horizontal="right" vertical="center"/>
    </xf>
    <xf numFmtId="49" fontId="13" fillId="7" borderId="7" xfId="0" applyNumberFormat="1" applyFont="1" applyFill="1" applyBorder="1" applyAlignment="1">
      <alignment horizontal="right" vertical="center"/>
    </xf>
    <xf numFmtId="3" fontId="13" fillId="11" borderId="7" xfId="0" applyNumberFormat="1" applyFont="1" applyFill="1" applyBorder="1" applyAlignment="1">
      <alignment horizontal="center" vertical="center"/>
    </xf>
    <xf numFmtId="0" fontId="19" fillId="0" borderId="5" xfId="0" applyFont="1" applyBorder="1" applyAlignment="1">
      <alignment horizontal="right" vertical="top"/>
    </xf>
    <xf numFmtId="0" fontId="14" fillId="3" borderId="7" xfId="0" applyFont="1" applyFill="1" applyBorder="1" applyAlignment="1">
      <alignment horizontal="left" vertical="center"/>
    </xf>
    <xf numFmtId="3" fontId="13" fillId="3" borderId="7" xfId="0" applyNumberFormat="1" applyFont="1" applyFill="1" applyBorder="1" applyAlignment="1">
      <alignment horizontal="center" vertical="center"/>
    </xf>
    <xf numFmtId="0" fontId="0" fillId="9" borderId="14" xfId="0" applyFill="1" applyBorder="1"/>
    <xf numFmtId="49" fontId="18" fillId="9" borderId="15" xfId="0" applyNumberFormat="1" applyFont="1" applyFill="1" applyBorder="1" applyAlignment="1">
      <alignment horizontal="left" vertical="center"/>
    </xf>
    <xf numFmtId="49" fontId="2" fillId="2" borderId="5" xfId="0" applyNumberFormat="1" applyFont="1" applyFill="1" applyBorder="1" applyAlignment="1">
      <alignment horizontal="right" vertical="center"/>
    </xf>
    <xf numFmtId="3" fontId="21" fillId="2" borderId="5" xfId="0" applyNumberFormat="1" applyFont="1" applyFill="1" applyBorder="1" applyAlignment="1">
      <alignment horizontal="center" vertical="center"/>
    </xf>
    <xf numFmtId="164" fontId="21" fillId="2" borderId="5" xfId="0" applyNumberFormat="1" applyFont="1" applyFill="1" applyBorder="1" applyAlignment="1">
      <alignment horizontal="center" vertical="center"/>
    </xf>
    <xf numFmtId="164" fontId="22" fillId="2" borderId="5" xfId="0" applyNumberFormat="1" applyFont="1" applyFill="1" applyBorder="1" applyAlignment="1">
      <alignment horizontal="right" vertical="center"/>
    </xf>
    <xf numFmtId="0" fontId="2" fillId="2" borderId="5" xfId="0" applyFont="1" applyFill="1" applyBorder="1" applyAlignment="1">
      <alignment horizontal="right" vertical="center"/>
    </xf>
    <xf numFmtId="164" fontId="23" fillId="2" borderId="5" xfId="0" applyNumberFormat="1" applyFont="1" applyFill="1" applyBorder="1" applyAlignment="1">
      <alignment horizontal="right" vertical="center"/>
    </xf>
    <xf numFmtId="0" fontId="0" fillId="0" borderId="37" xfId="0" applyBorder="1"/>
    <xf numFmtId="0" fontId="0" fillId="0" borderId="38" xfId="0" applyBorder="1"/>
    <xf numFmtId="49" fontId="14" fillId="9" borderId="11" xfId="0" applyNumberFormat="1" applyFont="1" applyFill="1" applyBorder="1" applyAlignment="1">
      <alignment horizontal="left" vertical="center" wrapText="1"/>
    </xf>
    <xf numFmtId="0" fontId="0" fillId="0" borderId="11" xfId="0" applyBorder="1"/>
    <xf numFmtId="49" fontId="8" fillId="2" borderId="4" xfId="0" applyNumberFormat="1" applyFont="1" applyFill="1" applyBorder="1" applyAlignment="1">
      <alignment horizontal="left" vertical="center"/>
    </xf>
    <xf numFmtId="0" fontId="0" fillId="0" borderId="5" xfId="0" applyBorder="1"/>
    <xf numFmtId="49" fontId="20" fillId="2" borderId="4" xfId="0" applyNumberFormat="1" applyFont="1" applyFill="1" applyBorder="1" applyAlignment="1">
      <alignment horizontal="left" vertical="center"/>
    </xf>
    <xf numFmtId="49" fontId="11" fillId="5" borderId="4" xfId="0" applyNumberFormat="1" applyFont="1" applyFill="1" applyBorder="1" applyAlignment="1">
      <alignment horizontal="left" vertical="center"/>
    </xf>
    <xf numFmtId="0" fontId="13" fillId="6" borderId="7" xfId="0" applyFont="1" applyFill="1" applyBorder="1" applyAlignment="1">
      <alignment horizontal="left" vertical="center"/>
    </xf>
    <xf numFmtId="0" fontId="0" fillId="0" borderId="12" xfId="0" applyBorder="1"/>
    <xf numFmtId="164" fontId="3" fillId="2" borderId="5" xfId="0" applyNumberFormat="1" applyFont="1" applyFill="1" applyBorder="1" applyAlignment="1">
      <alignment horizontal="right" vertical="center"/>
    </xf>
    <xf numFmtId="49" fontId="9" fillId="3" borderId="14" xfId="0" applyNumberFormat="1" applyFont="1" applyFill="1" applyBorder="1" applyAlignment="1">
      <alignment horizontal="left" vertical="center"/>
    </xf>
    <xf numFmtId="0" fontId="0" fillId="0" borderId="33" xfId="0" applyBorder="1"/>
    <xf numFmtId="0" fontId="0" fillId="0" borderId="15" xfId="0" applyBorder="1"/>
    <xf numFmtId="3" fontId="8" fillId="2" borderId="5" xfId="0" applyNumberFormat="1" applyFont="1" applyFill="1" applyBorder="1" applyAlignment="1">
      <alignment horizontal="right" vertical="center"/>
    </xf>
    <xf numFmtId="0" fontId="0" fillId="0" borderId="13" xfId="0" applyBorder="1"/>
    <xf numFmtId="49" fontId="8" fillId="2" borderId="34" xfId="0" applyNumberFormat="1" applyFont="1" applyFill="1" applyBorder="1" applyAlignment="1">
      <alignment horizontal="left" vertical="center"/>
    </xf>
    <xf numFmtId="0" fontId="0" fillId="0" borderId="35" xfId="0" applyBorder="1"/>
    <xf numFmtId="0" fontId="0" fillId="0" borderId="16" xfId="0" applyBorder="1"/>
    <xf numFmtId="49" fontId="1" fillId="2" borderId="5" xfId="0" applyNumberFormat="1" applyFont="1" applyFill="1" applyBorder="1" applyAlignment="1">
      <alignment horizontal="left" vertical="center"/>
    </xf>
    <xf numFmtId="49" fontId="24" fillId="3" borderId="36" xfId="0" applyNumberFormat="1" applyFont="1" applyFill="1" applyBorder="1" applyAlignment="1">
      <alignment horizontal="left" vertical="center" wrapText="1"/>
    </xf>
    <xf numFmtId="0" fontId="0" fillId="0" borderId="37" xfId="0" applyBorder="1"/>
    <xf numFmtId="49" fontId="16" fillId="8" borderId="14" xfId="0" applyNumberFormat="1" applyFont="1" applyFill="1" applyBorder="1" applyAlignment="1">
      <alignment horizontal="left" vertical="center" wrapText="1"/>
    </xf>
    <xf numFmtId="49" fontId="7" fillId="2" borderId="5" xfId="0" applyNumberFormat="1" applyFont="1" applyFill="1" applyBorder="1" applyAlignment="1">
      <alignment horizontal="center" vertical="center"/>
    </xf>
    <xf numFmtId="0" fontId="0" fillId="0" borderId="6" xfId="0" applyBorder="1"/>
    <xf numFmtId="14" fontId="13" fillId="6" borderId="7" xfId="0" applyNumberFormat="1" applyFont="1" applyFill="1" applyBorder="1" applyAlignment="1">
      <alignment horizontal="left" vertical="center"/>
    </xf>
    <xf numFmtId="0" fontId="0" fillId="0" borderId="20" xfId="0" applyBorder="1"/>
    <xf numFmtId="0" fontId="13" fillId="6" borderId="17" xfId="0" applyFont="1" applyFill="1" applyBorder="1" applyAlignment="1">
      <alignment horizontal="left" vertical="center"/>
    </xf>
    <xf numFmtId="0" fontId="0" fillId="0" borderId="18" xfId="0" applyBorder="1"/>
    <xf numFmtId="0" fontId="0" fillId="0" borderId="19" xfId="0" applyBorder="1"/>
    <xf numFmtId="49" fontId="24" fillId="3" borderId="4" xfId="0" applyNumberFormat="1" applyFont="1" applyFill="1" applyBorder="1" applyAlignment="1">
      <alignment horizontal="left" vertical="center" wrapText="1"/>
    </xf>
    <xf numFmtId="49" fontId="14" fillId="9" borderId="15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0D0D0D"/>
      <rgbColor rgb="FFAAAAAA"/>
      <rgbColor rgb="FFD6D1C7"/>
      <rgbColor rgb="FFEDE4D3"/>
      <rgbColor rgb="FF9A9287"/>
      <rgbColor rgb="FF6E685E"/>
      <rgbColor rgb="FFFFFFFF"/>
      <rgbColor rgb="FF0000FF"/>
      <rgbColor rgb="FFFFFF00"/>
      <rgbColor rgb="FFC8551F"/>
      <rgbColor rgb="FFB95B2E"/>
      <rgbColor rgb="FF1C1C1C"/>
      <rgbColor rgb="FFFDF7E0"/>
      <rgbColor rgb="FF1A1A1A"/>
      <rgbColor rgb="FFFFF7DF"/>
      <rgbColor rgb="FFEDECE6"/>
      <rgbColor rgb="FFF2EFE9"/>
      <rgbColor rgb="FFEFECE6"/>
      <rgbColor rgb="FFF6F4F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png"/><Relationship Id="rId2" Type="http://schemas.openxmlformats.org/officeDocument/2006/relationships/image" Target="../media/image2.jpe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466725</xdr:colOff>
      <xdr:row>2</xdr:row>
      <xdr:rowOff>82550</xdr:rowOff>
    </xdr:to>
    <xdr:pic>
      <xdr:nvPicPr>
        <xdr:cNvPr id="4" name="Image 1" descr="Imag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7000"/>
          <a:ext cx="466725" cy="4381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16</xdr:row>
      <xdr:rowOff>25794</xdr:rowOff>
    </xdr:from>
    <xdr:to>
      <xdr:col>0</xdr:col>
      <xdr:colOff>514350</xdr:colOff>
      <xdr:row>16</xdr:row>
      <xdr:rowOff>540144</xdr:rowOff>
    </xdr:to>
    <xdr:pic>
      <xdr:nvPicPr>
        <xdr:cNvPr id="5" name="Image 2" descr="Image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619769"/>
          <a:ext cx="514350" cy="51435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45</xdr:row>
      <xdr:rowOff>25793</xdr:rowOff>
    </xdr:from>
    <xdr:to>
      <xdr:col>0</xdr:col>
      <xdr:colOff>514350</xdr:colOff>
      <xdr:row>45</xdr:row>
      <xdr:rowOff>540143</xdr:rowOff>
    </xdr:to>
    <xdr:pic>
      <xdr:nvPicPr>
        <xdr:cNvPr id="6" name="Image 3" descr="Image 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9833368"/>
          <a:ext cx="514350" cy="51435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61</xdr:row>
      <xdr:rowOff>25793</xdr:rowOff>
    </xdr:from>
    <xdr:to>
      <xdr:col>0</xdr:col>
      <xdr:colOff>514350</xdr:colOff>
      <xdr:row>61</xdr:row>
      <xdr:rowOff>540143</xdr:rowOff>
    </xdr:to>
    <xdr:pic>
      <xdr:nvPicPr>
        <xdr:cNvPr id="7" name="Image 4" descr="Image 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3776718"/>
          <a:ext cx="514350" cy="51435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69</xdr:row>
      <xdr:rowOff>25793</xdr:rowOff>
    </xdr:from>
    <xdr:to>
      <xdr:col>0</xdr:col>
      <xdr:colOff>514350</xdr:colOff>
      <xdr:row>69</xdr:row>
      <xdr:rowOff>540143</xdr:rowOff>
    </xdr:to>
    <xdr:pic>
      <xdr:nvPicPr>
        <xdr:cNvPr id="8" name="Image 5" descr="Image 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6030968"/>
          <a:ext cx="514350" cy="51435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82</xdr:row>
      <xdr:rowOff>25793</xdr:rowOff>
    </xdr:from>
    <xdr:to>
      <xdr:col>0</xdr:col>
      <xdr:colOff>514350</xdr:colOff>
      <xdr:row>82</xdr:row>
      <xdr:rowOff>540143</xdr:rowOff>
    </xdr:to>
    <xdr:pic>
      <xdr:nvPicPr>
        <xdr:cNvPr id="9" name="Image 6" descr="Image 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9326618"/>
          <a:ext cx="514350" cy="51435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93</xdr:row>
      <xdr:rowOff>25793</xdr:rowOff>
    </xdr:from>
    <xdr:to>
      <xdr:col>0</xdr:col>
      <xdr:colOff>514350</xdr:colOff>
      <xdr:row>93</xdr:row>
      <xdr:rowOff>540143</xdr:rowOff>
    </xdr:to>
    <xdr:pic>
      <xdr:nvPicPr>
        <xdr:cNvPr id="10" name="Image 7" descr="Image 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22228568"/>
          <a:ext cx="514350" cy="51435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109</xdr:row>
      <xdr:rowOff>25793</xdr:rowOff>
    </xdr:from>
    <xdr:to>
      <xdr:col>0</xdr:col>
      <xdr:colOff>514350</xdr:colOff>
      <xdr:row>109</xdr:row>
      <xdr:rowOff>540143</xdr:rowOff>
    </xdr:to>
    <xdr:pic>
      <xdr:nvPicPr>
        <xdr:cNvPr id="11" name="Image 8" descr="Image 8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26210018"/>
          <a:ext cx="514350" cy="51435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119</xdr:row>
      <xdr:rowOff>25793</xdr:rowOff>
    </xdr:from>
    <xdr:to>
      <xdr:col>0</xdr:col>
      <xdr:colOff>514350</xdr:colOff>
      <xdr:row>119</xdr:row>
      <xdr:rowOff>540143</xdr:rowOff>
    </xdr:to>
    <xdr:pic>
      <xdr:nvPicPr>
        <xdr:cNvPr id="12" name="Image 9" descr="Image 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28896068"/>
          <a:ext cx="514350" cy="51435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125</xdr:row>
      <xdr:rowOff>25793</xdr:rowOff>
    </xdr:from>
    <xdr:to>
      <xdr:col>0</xdr:col>
      <xdr:colOff>514350</xdr:colOff>
      <xdr:row>125</xdr:row>
      <xdr:rowOff>540143</xdr:rowOff>
    </xdr:to>
    <xdr:pic>
      <xdr:nvPicPr>
        <xdr:cNvPr id="13" name="Image 10" descr="Image 1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30680418"/>
          <a:ext cx="514350" cy="51435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131</xdr:row>
      <xdr:rowOff>25793</xdr:rowOff>
    </xdr:from>
    <xdr:to>
      <xdr:col>0</xdr:col>
      <xdr:colOff>514350</xdr:colOff>
      <xdr:row>131</xdr:row>
      <xdr:rowOff>540143</xdr:rowOff>
    </xdr:to>
    <xdr:pic>
      <xdr:nvPicPr>
        <xdr:cNvPr id="14" name="Image 11" descr="Image 1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32464768"/>
          <a:ext cx="514350" cy="51435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137</xdr:row>
      <xdr:rowOff>25793</xdr:rowOff>
    </xdr:from>
    <xdr:to>
      <xdr:col>0</xdr:col>
      <xdr:colOff>514350</xdr:colOff>
      <xdr:row>137</xdr:row>
      <xdr:rowOff>540143</xdr:rowOff>
    </xdr:to>
    <xdr:pic>
      <xdr:nvPicPr>
        <xdr:cNvPr id="15" name="Image 12" descr="Image 1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34249118"/>
          <a:ext cx="514350" cy="51435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143</xdr:row>
      <xdr:rowOff>25793</xdr:rowOff>
    </xdr:from>
    <xdr:to>
      <xdr:col>0</xdr:col>
      <xdr:colOff>514350</xdr:colOff>
      <xdr:row>143</xdr:row>
      <xdr:rowOff>540143</xdr:rowOff>
    </xdr:to>
    <xdr:pic>
      <xdr:nvPicPr>
        <xdr:cNvPr id="16" name="Image 13" descr="Image 1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36033468"/>
          <a:ext cx="514350" cy="51435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149</xdr:row>
      <xdr:rowOff>25793</xdr:rowOff>
    </xdr:from>
    <xdr:to>
      <xdr:col>0</xdr:col>
      <xdr:colOff>514350</xdr:colOff>
      <xdr:row>149</xdr:row>
      <xdr:rowOff>540143</xdr:rowOff>
    </xdr:to>
    <xdr:pic>
      <xdr:nvPicPr>
        <xdr:cNvPr id="17" name="Image 14" descr="Image 1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37817818"/>
          <a:ext cx="514350" cy="51435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166</xdr:row>
      <xdr:rowOff>25793</xdr:rowOff>
    </xdr:from>
    <xdr:to>
      <xdr:col>0</xdr:col>
      <xdr:colOff>514350</xdr:colOff>
      <xdr:row>166</xdr:row>
      <xdr:rowOff>540143</xdr:rowOff>
    </xdr:to>
    <xdr:pic>
      <xdr:nvPicPr>
        <xdr:cNvPr id="18" name="Image 15" descr="Image 15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42281868"/>
          <a:ext cx="514350" cy="51435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35</xdr:row>
      <xdr:rowOff>393</xdr:rowOff>
    </xdr:from>
    <xdr:to>
      <xdr:col>0</xdr:col>
      <xdr:colOff>514350</xdr:colOff>
      <xdr:row>35</xdr:row>
      <xdr:rowOff>514743</xdr:rowOff>
    </xdr:to>
    <xdr:pic>
      <xdr:nvPicPr>
        <xdr:cNvPr id="19" name="13.png" descr="13.pn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rcRect/>
        <a:stretch>
          <a:fillRect/>
        </a:stretch>
      </xdr:blipFill>
      <xdr:spPr>
        <a:xfrm>
          <a:off x="0" y="7185418"/>
          <a:ext cx="514351" cy="51435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155</xdr:row>
      <xdr:rowOff>393</xdr:rowOff>
    </xdr:from>
    <xdr:to>
      <xdr:col>0</xdr:col>
      <xdr:colOff>514350</xdr:colOff>
      <xdr:row>155</xdr:row>
      <xdr:rowOff>514743</xdr:rowOff>
    </xdr:to>
    <xdr:pic>
      <xdr:nvPicPr>
        <xdr:cNvPr id="20" name="14.png" descr="14.png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rcRect/>
        <a:stretch>
          <a:fillRect/>
        </a:stretch>
      </xdr:blipFill>
      <xdr:spPr>
        <a:xfrm>
          <a:off x="-1" y="39608518"/>
          <a:ext cx="514351" cy="51435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78"/>
  <sheetViews>
    <sheetView showGridLines="0" tabSelected="1" workbookViewId="0"/>
  </sheetViews>
  <sheetFormatPr baseColWidth="10" defaultColWidth="8.83203125" defaultRowHeight="14.5" customHeight="1" x14ac:dyDescent="0.2"/>
  <cols>
    <col min="1" max="1" width="11.5" style="1" customWidth="1"/>
    <col min="2" max="2" width="34" style="1" customWidth="1"/>
    <col min="3" max="3" width="20" style="1" customWidth="1"/>
    <col min="4" max="4" width="17" style="1" customWidth="1"/>
    <col min="5" max="5" width="10" style="1" customWidth="1"/>
    <col min="6" max="6" width="12" style="1" customWidth="1"/>
    <col min="7" max="7" width="9" style="1" customWidth="1"/>
    <col min="8" max="8" width="13" style="1" customWidth="1"/>
    <col min="9" max="9" width="14" style="1" customWidth="1"/>
    <col min="10" max="10" width="8.83203125" style="1" customWidth="1"/>
    <col min="11" max="11" width="22" style="1" customWidth="1"/>
    <col min="12" max="12" width="10" style="1" customWidth="1"/>
    <col min="13" max="13" width="8.83203125" style="1" customWidth="1"/>
    <col min="14" max="16384" width="8.83203125" style="1"/>
  </cols>
  <sheetData>
    <row r="1" spans="1:12" ht="10" customHeight="1" x14ac:dyDescent="0.2">
      <c r="A1" s="2"/>
      <c r="B1" s="3"/>
      <c r="C1" s="3"/>
      <c r="D1" s="3"/>
      <c r="E1" s="3"/>
      <c r="F1" s="3"/>
      <c r="G1" s="3"/>
      <c r="H1" s="3"/>
      <c r="I1" s="3"/>
      <c r="J1" s="4"/>
      <c r="K1" s="4"/>
      <c r="L1" s="5"/>
    </row>
    <row r="2" spans="1:12" ht="28" customHeight="1" x14ac:dyDescent="0.2">
      <c r="A2" s="6"/>
      <c r="B2" s="7"/>
      <c r="C2" s="102" t="s">
        <v>0</v>
      </c>
      <c r="D2" s="88"/>
      <c r="E2" s="88"/>
      <c r="F2" s="88"/>
      <c r="G2" s="9" t="s">
        <v>1</v>
      </c>
      <c r="H2" s="93">
        <f>I175</f>
        <v>0</v>
      </c>
      <c r="I2" s="88"/>
      <c r="J2" s="8"/>
      <c r="K2" s="10" t="s">
        <v>2</v>
      </c>
      <c r="L2" s="11">
        <v>0.6</v>
      </c>
    </row>
    <row r="3" spans="1:12" ht="16" customHeight="1" x14ac:dyDescent="0.2">
      <c r="A3" s="6"/>
      <c r="B3" s="7"/>
      <c r="C3" s="106" t="s">
        <v>3</v>
      </c>
      <c r="D3" s="88"/>
      <c r="E3" s="88"/>
      <c r="F3" s="88"/>
      <c r="G3" s="9" t="s">
        <v>4</v>
      </c>
      <c r="H3" s="97">
        <f>G174</f>
        <v>0</v>
      </c>
      <c r="I3" s="88"/>
      <c r="J3" s="8"/>
      <c r="K3" s="12" t="s">
        <v>5</v>
      </c>
      <c r="L3" s="13"/>
    </row>
    <row r="4" spans="1:12" ht="16.25" customHeight="1" x14ac:dyDescent="0.2">
      <c r="A4" s="6"/>
      <c r="B4" s="7"/>
      <c r="C4" s="7"/>
      <c r="D4" s="7"/>
      <c r="E4" s="7"/>
      <c r="F4" s="7"/>
      <c r="G4" s="9" t="s">
        <v>6</v>
      </c>
      <c r="H4" s="7"/>
      <c r="I4" s="14">
        <f>SUM(H18:H34,H37:H44,H47:H60,H63:H67,H71:H81,H84:H91,H95:H107,H111:H117,H121:H124,H127:H130,H133:H136,H139:H142,H145:H148,H151:H154,H157:H164,H168:H171)</f>
        <v>0</v>
      </c>
      <c r="J4" s="8"/>
      <c r="K4" s="8"/>
      <c r="L4" s="15"/>
    </row>
    <row r="5" spans="1:12" ht="8" customHeight="1" x14ac:dyDescent="0.2">
      <c r="A5" s="16"/>
      <c r="B5" s="8"/>
      <c r="C5" s="8"/>
      <c r="D5" s="8"/>
      <c r="E5" s="8"/>
      <c r="F5" s="8"/>
      <c r="G5" s="8"/>
      <c r="H5" s="8"/>
      <c r="I5" s="8"/>
      <c r="J5" s="8"/>
      <c r="K5" s="8"/>
      <c r="L5" s="15"/>
    </row>
    <row r="6" spans="1:12" ht="19" customHeight="1" x14ac:dyDescent="0.2">
      <c r="A6" s="90" t="s">
        <v>7</v>
      </c>
      <c r="B6" s="88"/>
      <c r="C6" s="88"/>
      <c r="D6" s="88"/>
      <c r="E6" s="88"/>
      <c r="F6" s="88"/>
      <c r="G6" s="88"/>
      <c r="H6" s="88"/>
      <c r="I6" s="88"/>
      <c r="J6" s="8"/>
      <c r="K6" s="8"/>
      <c r="L6" s="15"/>
    </row>
    <row r="7" spans="1:12" ht="13" customHeight="1" x14ac:dyDescent="0.2">
      <c r="A7" s="17" t="s">
        <v>8</v>
      </c>
      <c r="B7" s="8"/>
      <c r="C7" s="8"/>
      <c r="D7" s="18" t="s">
        <v>9</v>
      </c>
      <c r="E7" s="8"/>
      <c r="F7" s="18" t="s">
        <v>10</v>
      </c>
      <c r="G7" s="8"/>
      <c r="H7" s="18" t="s">
        <v>11</v>
      </c>
      <c r="I7" s="8"/>
      <c r="J7" s="8"/>
      <c r="K7" s="8"/>
      <c r="L7" s="15"/>
    </row>
    <row r="8" spans="1:12" ht="20" customHeight="1" x14ac:dyDescent="0.2">
      <c r="A8" s="91"/>
      <c r="B8" s="92"/>
      <c r="C8" s="107"/>
      <c r="D8" s="91"/>
      <c r="E8" s="98"/>
      <c r="F8" s="91"/>
      <c r="G8" s="98"/>
      <c r="H8" s="91"/>
      <c r="I8" s="92"/>
      <c r="J8" s="8"/>
      <c r="K8" s="8"/>
      <c r="L8" s="15"/>
    </row>
    <row r="9" spans="1:12" ht="13" customHeight="1" x14ac:dyDescent="0.2">
      <c r="A9" s="20" t="s">
        <v>12</v>
      </c>
      <c r="B9" s="8"/>
      <c r="C9" s="8"/>
      <c r="D9" s="21" t="s">
        <v>13</v>
      </c>
      <c r="E9" s="8"/>
      <c r="F9" s="21" t="s">
        <v>14</v>
      </c>
      <c r="G9" s="18" t="s">
        <v>15</v>
      </c>
      <c r="H9" s="22"/>
      <c r="I9" s="18" t="s">
        <v>16</v>
      </c>
      <c r="J9" s="8"/>
      <c r="K9" s="8"/>
      <c r="L9" s="15"/>
    </row>
    <row r="10" spans="1:12" ht="20.5" customHeight="1" x14ac:dyDescent="0.2">
      <c r="A10" s="110"/>
      <c r="B10" s="111"/>
      <c r="C10" s="112"/>
      <c r="D10" s="110"/>
      <c r="E10" s="109"/>
      <c r="F10" s="23"/>
      <c r="G10" s="108"/>
      <c r="H10" s="109"/>
      <c r="I10" s="23"/>
      <c r="J10" s="24"/>
      <c r="K10" s="25"/>
      <c r="L10" s="26"/>
    </row>
    <row r="11" spans="1:12" ht="20.5" customHeight="1" x14ac:dyDescent="0.2">
      <c r="A11" s="27"/>
      <c r="B11" s="28"/>
      <c r="C11" s="29"/>
      <c r="D11" s="30"/>
      <c r="E11" s="31"/>
      <c r="F11" s="32" t="str">
        <f>IF(E11="","",E11*$L$2)</f>
        <v/>
      </c>
      <c r="G11" s="33" t="s">
        <v>17</v>
      </c>
      <c r="H11" s="34" t="s">
        <v>18</v>
      </c>
      <c r="I11" s="35"/>
      <c r="J11" s="36"/>
      <c r="K11" s="37"/>
      <c r="L11" s="38"/>
    </row>
    <row r="12" spans="1:12" ht="8" hidden="1" customHeight="1" x14ac:dyDescent="0.2">
      <c r="A12" s="39"/>
      <c r="B12" s="40"/>
      <c r="C12" s="41"/>
      <c r="D12" s="41"/>
      <c r="E12" s="41"/>
      <c r="F12" s="41"/>
      <c r="G12" s="41"/>
      <c r="H12" s="41"/>
      <c r="I12" s="41"/>
      <c r="J12" s="8"/>
      <c r="K12" s="8"/>
      <c r="L12" s="15"/>
    </row>
    <row r="13" spans="1:12" ht="26" hidden="1" customHeight="1" x14ac:dyDescent="0.2">
      <c r="A13" s="105" t="s">
        <v>19</v>
      </c>
      <c r="B13" s="95"/>
      <c r="C13" s="96"/>
      <c r="D13" s="96"/>
      <c r="E13" s="96"/>
      <c r="F13" s="96"/>
      <c r="G13" s="96"/>
      <c r="H13" s="96"/>
      <c r="I13" s="96"/>
      <c r="J13" s="8"/>
      <c r="K13" s="8"/>
      <c r="L13" s="15"/>
    </row>
    <row r="14" spans="1:12" ht="14" hidden="1" customHeight="1" x14ac:dyDescent="0.2">
      <c r="A14" s="94" t="s">
        <v>20</v>
      </c>
      <c r="B14" s="95"/>
      <c r="C14" s="96"/>
      <c r="D14" s="96"/>
      <c r="E14" s="96"/>
      <c r="F14" s="96"/>
      <c r="G14" s="96"/>
      <c r="H14" s="96"/>
      <c r="I14" s="96"/>
      <c r="J14" s="8"/>
      <c r="K14" s="8"/>
      <c r="L14" s="15"/>
    </row>
    <row r="15" spans="1:12" ht="26" hidden="1" customHeight="1" x14ac:dyDescent="0.2">
      <c r="A15" s="42"/>
      <c r="B15" s="43" t="s">
        <v>21</v>
      </c>
      <c r="C15" s="44" t="s">
        <v>22</v>
      </c>
      <c r="D15" s="44" t="s">
        <v>23</v>
      </c>
      <c r="E15" s="45" t="s">
        <v>24</v>
      </c>
      <c r="F15" s="45" t="s">
        <v>25</v>
      </c>
      <c r="G15" s="45" t="s">
        <v>26</v>
      </c>
      <c r="H15" s="45" t="s">
        <v>27</v>
      </c>
      <c r="I15" s="45" t="s">
        <v>28</v>
      </c>
      <c r="J15" s="8"/>
      <c r="K15" s="8"/>
      <c r="L15" s="15"/>
    </row>
    <row r="16" spans="1:12" ht="20" customHeight="1" x14ac:dyDescent="0.2">
      <c r="A16" s="99" t="s">
        <v>29</v>
      </c>
      <c r="B16" s="100"/>
      <c r="C16" s="101"/>
      <c r="D16" s="101"/>
      <c r="E16" s="101"/>
      <c r="F16" s="101"/>
      <c r="G16" s="101"/>
      <c r="H16" s="101"/>
      <c r="I16" s="101"/>
      <c r="J16" s="8"/>
      <c r="K16" s="8"/>
      <c r="L16" s="15"/>
    </row>
    <row r="17" spans="1:12" ht="58" customHeight="1" x14ac:dyDescent="0.2">
      <c r="A17" s="46"/>
      <c r="B17" s="47" t="s">
        <v>30</v>
      </c>
      <c r="C17" s="85" t="s">
        <v>31</v>
      </c>
      <c r="D17" s="86"/>
      <c r="E17" s="86"/>
      <c r="F17" s="86"/>
      <c r="G17" s="86"/>
      <c r="H17" s="86"/>
      <c r="I17" s="86"/>
      <c r="J17" s="8"/>
      <c r="K17" s="8"/>
      <c r="L17" s="15"/>
    </row>
    <row r="18" spans="1:12" ht="17" customHeight="1" x14ac:dyDescent="0.2">
      <c r="A18" s="48"/>
      <c r="B18" s="49" t="s">
        <v>32</v>
      </c>
      <c r="C18" s="50" t="s">
        <v>33</v>
      </c>
      <c r="D18" s="50" t="s">
        <v>34</v>
      </c>
      <c r="E18" s="51">
        <v>119</v>
      </c>
      <c r="F18" s="51">
        <f t="shared" ref="F18:F34" si="0">IF(E18="","",E18*$L$2)</f>
        <v>71.399999999999991</v>
      </c>
      <c r="G18" s="52"/>
      <c r="H18" s="52"/>
      <c r="I18" s="53" t="str">
        <f t="shared" ref="I18:I34" si="1">IF(G18="","",F18*G18)</f>
        <v/>
      </c>
      <c r="J18" s="19"/>
      <c r="K18" s="8"/>
      <c r="L18" s="15"/>
    </row>
    <row r="19" spans="1:12" ht="17" customHeight="1" x14ac:dyDescent="0.2">
      <c r="A19" s="54"/>
      <c r="B19" s="55" t="s">
        <v>35</v>
      </c>
      <c r="C19" s="56" t="s">
        <v>36</v>
      </c>
      <c r="D19" s="56" t="s">
        <v>37</v>
      </c>
      <c r="E19" s="57">
        <v>119</v>
      </c>
      <c r="F19" s="57">
        <f t="shared" si="0"/>
        <v>71.399999999999991</v>
      </c>
      <c r="G19" s="52"/>
      <c r="H19" s="52"/>
      <c r="I19" s="58" t="str">
        <f t="shared" si="1"/>
        <v/>
      </c>
      <c r="J19" s="19"/>
      <c r="K19" s="8"/>
      <c r="L19" s="15"/>
    </row>
    <row r="20" spans="1:12" ht="17" customHeight="1" x14ac:dyDescent="0.2">
      <c r="A20" s="48"/>
      <c r="B20" s="49" t="s">
        <v>38</v>
      </c>
      <c r="C20" s="50" t="s">
        <v>39</v>
      </c>
      <c r="D20" s="50" t="s">
        <v>40</v>
      </c>
      <c r="E20" s="51">
        <v>119</v>
      </c>
      <c r="F20" s="51">
        <f t="shared" si="0"/>
        <v>71.399999999999991</v>
      </c>
      <c r="G20" s="52"/>
      <c r="H20" s="52"/>
      <c r="I20" s="53" t="str">
        <f t="shared" si="1"/>
        <v/>
      </c>
      <c r="J20" s="19"/>
      <c r="K20" s="8"/>
      <c r="L20" s="15"/>
    </row>
    <row r="21" spans="1:12" ht="17" customHeight="1" x14ac:dyDescent="0.2">
      <c r="A21" s="54"/>
      <c r="B21" s="55" t="s">
        <v>41</v>
      </c>
      <c r="C21" s="56" t="s">
        <v>42</v>
      </c>
      <c r="D21" s="56" t="s">
        <v>43</v>
      </c>
      <c r="E21" s="57">
        <v>99</v>
      </c>
      <c r="F21" s="57">
        <f t="shared" si="0"/>
        <v>59.4</v>
      </c>
      <c r="G21" s="52"/>
      <c r="H21" s="52"/>
      <c r="I21" s="58" t="str">
        <f t="shared" si="1"/>
        <v/>
      </c>
      <c r="J21" s="19"/>
      <c r="K21" s="8"/>
      <c r="L21" s="15"/>
    </row>
    <row r="22" spans="1:12" ht="17" customHeight="1" x14ac:dyDescent="0.2">
      <c r="A22" s="48"/>
      <c r="B22" s="49" t="s">
        <v>44</v>
      </c>
      <c r="C22" s="50" t="s">
        <v>45</v>
      </c>
      <c r="D22" s="50" t="s">
        <v>46</v>
      </c>
      <c r="E22" s="51">
        <v>99</v>
      </c>
      <c r="F22" s="51">
        <f t="shared" si="0"/>
        <v>59.4</v>
      </c>
      <c r="G22" s="52"/>
      <c r="H22" s="52"/>
      <c r="I22" s="53" t="str">
        <f t="shared" si="1"/>
        <v/>
      </c>
      <c r="J22" s="19"/>
      <c r="K22" s="8"/>
      <c r="L22" s="15"/>
    </row>
    <row r="23" spans="1:12" ht="17" customHeight="1" x14ac:dyDescent="0.2">
      <c r="A23" s="54"/>
      <c r="B23" s="55" t="s">
        <v>47</v>
      </c>
      <c r="C23" s="56" t="s">
        <v>48</v>
      </c>
      <c r="D23" s="56" t="s">
        <v>49</v>
      </c>
      <c r="E23" s="57">
        <v>99</v>
      </c>
      <c r="F23" s="57">
        <f t="shared" si="0"/>
        <v>59.4</v>
      </c>
      <c r="G23" s="52"/>
      <c r="H23" s="52"/>
      <c r="I23" s="58" t="str">
        <f t="shared" si="1"/>
        <v/>
      </c>
      <c r="J23" s="19"/>
      <c r="K23" s="8"/>
      <c r="L23" s="15"/>
    </row>
    <row r="24" spans="1:12" ht="17" customHeight="1" x14ac:dyDescent="0.2">
      <c r="A24" s="48"/>
      <c r="B24" s="49" t="s">
        <v>50</v>
      </c>
      <c r="C24" s="50" t="s">
        <v>51</v>
      </c>
      <c r="D24" s="59">
        <v>850041928463</v>
      </c>
      <c r="E24" s="51">
        <v>99</v>
      </c>
      <c r="F24" s="51">
        <f t="shared" si="0"/>
        <v>59.4</v>
      </c>
      <c r="G24" s="52"/>
      <c r="H24" s="52"/>
      <c r="I24" s="53" t="str">
        <f t="shared" si="1"/>
        <v/>
      </c>
      <c r="J24" s="19"/>
      <c r="K24" s="8"/>
      <c r="L24" s="15"/>
    </row>
    <row r="25" spans="1:12" ht="17" customHeight="1" x14ac:dyDescent="0.2">
      <c r="A25" s="54"/>
      <c r="B25" s="55" t="s">
        <v>52</v>
      </c>
      <c r="C25" s="56" t="s">
        <v>53</v>
      </c>
      <c r="D25" s="60">
        <v>850041928470</v>
      </c>
      <c r="E25" s="57">
        <v>99</v>
      </c>
      <c r="F25" s="57">
        <f t="shared" si="0"/>
        <v>59.4</v>
      </c>
      <c r="G25" s="52"/>
      <c r="H25" s="52"/>
      <c r="I25" s="58" t="str">
        <f t="shared" si="1"/>
        <v/>
      </c>
      <c r="J25" s="19"/>
      <c r="K25" s="8"/>
      <c r="L25" s="15"/>
    </row>
    <row r="26" spans="1:12" ht="17" customHeight="1" x14ac:dyDescent="0.2">
      <c r="A26" s="48"/>
      <c r="B26" s="49" t="s">
        <v>54</v>
      </c>
      <c r="C26" s="50" t="s">
        <v>55</v>
      </c>
      <c r="D26" s="50" t="s">
        <v>56</v>
      </c>
      <c r="E26" s="51">
        <v>99</v>
      </c>
      <c r="F26" s="51">
        <f t="shared" si="0"/>
        <v>59.4</v>
      </c>
      <c r="G26" s="52"/>
      <c r="H26" s="52"/>
      <c r="I26" s="53" t="str">
        <f t="shared" si="1"/>
        <v/>
      </c>
      <c r="J26" s="19"/>
      <c r="K26" s="8"/>
      <c r="L26" s="15"/>
    </row>
    <row r="27" spans="1:12" ht="17" customHeight="1" x14ac:dyDescent="0.2">
      <c r="A27" s="54"/>
      <c r="B27" s="55" t="s">
        <v>57</v>
      </c>
      <c r="C27" s="56" t="s">
        <v>58</v>
      </c>
      <c r="D27" s="56" t="s">
        <v>59</v>
      </c>
      <c r="E27" s="57">
        <v>99</v>
      </c>
      <c r="F27" s="57">
        <f t="shared" si="0"/>
        <v>59.4</v>
      </c>
      <c r="G27" s="52"/>
      <c r="H27" s="52"/>
      <c r="I27" s="58" t="str">
        <f t="shared" si="1"/>
        <v/>
      </c>
      <c r="J27" s="19"/>
      <c r="K27" s="8"/>
      <c r="L27" s="15"/>
    </row>
    <row r="28" spans="1:12" ht="17" customHeight="1" x14ac:dyDescent="0.2">
      <c r="A28" s="48"/>
      <c r="B28" s="49" t="s">
        <v>60</v>
      </c>
      <c r="C28" s="50" t="s">
        <v>61</v>
      </c>
      <c r="D28" s="59">
        <v>850041928456</v>
      </c>
      <c r="E28" s="51">
        <v>99</v>
      </c>
      <c r="F28" s="51">
        <f t="shared" si="0"/>
        <v>59.4</v>
      </c>
      <c r="G28" s="52"/>
      <c r="H28" s="52"/>
      <c r="I28" s="53" t="str">
        <f t="shared" si="1"/>
        <v/>
      </c>
      <c r="J28" s="19"/>
      <c r="K28" s="8"/>
      <c r="L28" s="15"/>
    </row>
    <row r="29" spans="1:12" ht="17" customHeight="1" x14ac:dyDescent="0.2">
      <c r="A29" s="54"/>
      <c r="B29" s="55" t="s">
        <v>62</v>
      </c>
      <c r="C29" s="56" t="s">
        <v>63</v>
      </c>
      <c r="D29" s="56" t="s">
        <v>64</v>
      </c>
      <c r="E29" s="57">
        <v>99</v>
      </c>
      <c r="F29" s="57">
        <f t="shared" si="0"/>
        <v>59.4</v>
      </c>
      <c r="G29" s="52"/>
      <c r="H29" s="52"/>
      <c r="I29" s="58" t="str">
        <f t="shared" si="1"/>
        <v/>
      </c>
      <c r="J29" s="19"/>
      <c r="K29" s="8"/>
      <c r="L29" s="15"/>
    </row>
    <row r="30" spans="1:12" ht="17" customHeight="1" x14ac:dyDescent="0.2">
      <c r="A30" s="48"/>
      <c r="B30" s="49" t="s">
        <v>65</v>
      </c>
      <c r="C30" s="50" t="s">
        <v>66</v>
      </c>
      <c r="D30" s="59">
        <v>850041928494</v>
      </c>
      <c r="E30" s="51">
        <v>99</v>
      </c>
      <c r="F30" s="51">
        <f t="shared" si="0"/>
        <v>59.4</v>
      </c>
      <c r="G30" s="52"/>
      <c r="H30" s="52"/>
      <c r="I30" s="53" t="str">
        <f t="shared" si="1"/>
        <v/>
      </c>
      <c r="J30" s="19"/>
      <c r="K30" s="8"/>
      <c r="L30" s="15"/>
    </row>
    <row r="31" spans="1:12" ht="17" customHeight="1" x14ac:dyDescent="0.2">
      <c r="A31" s="54"/>
      <c r="B31" s="55" t="s">
        <v>67</v>
      </c>
      <c r="C31" s="56" t="s">
        <v>68</v>
      </c>
      <c r="D31" s="56" t="s">
        <v>69</v>
      </c>
      <c r="E31" s="57">
        <v>99</v>
      </c>
      <c r="F31" s="57">
        <f t="shared" si="0"/>
        <v>59.4</v>
      </c>
      <c r="G31" s="52"/>
      <c r="H31" s="52"/>
      <c r="I31" s="58" t="str">
        <f t="shared" si="1"/>
        <v/>
      </c>
      <c r="J31" s="19"/>
      <c r="K31" s="8"/>
      <c r="L31" s="15"/>
    </row>
    <row r="32" spans="1:12" ht="17" customHeight="1" x14ac:dyDescent="0.2">
      <c r="A32" s="48"/>
      <c r="B32" s="49" t="s">
        <v>70</v>
      </c>
      <c r="C32" s="50" t="s">
        <v>71</v>
      </c>
      <c r="D32" s="59">
        <v>850086142350</v>
      </c>
      <c r="E32" s="51">
        <v>99</v>
      </c>
      <c r="F32" s="51">
        <f t="shared" si="0"/>
        <v>59.4</v>
      </c>
      <c r="G32" s="52"/>
      <c r="H32" s="52"/>
      <c r="I32" s="53" t="str">
        <f t="shared" si="1"/>
        <v/>
      </c>
      <c r="J32" s="19"/>
      <c r="K32" s="8"/>
      <c r="L32" s="15"/>
    </row>
    <row r="33" spans="1:12" ht="17" customHeight="1" x14ac:dyDescent="0.2">
      <c r="A33" s="54"/>
      <c r="B33" s="55" t="s">
        <v>72</v>
      </c>
      <c r="C33" s="56" t="s">
        <v>73</v>
      </c>
      <c r="D33" s="56" t="s">
        <v>74</v>
      </c>
      <c r="E33" s="57">
        <v>99</v>
      </c>
      <c r="F33" s="57">
        <f t="shared" si="0"/>
        <v>59.4</v>
      </c>
      <c r="G33" s="52"/>
      <c r="H33" s="52"/>
      <c r="I33" s="58" t="str">
        <f t="shared" si="1"/>
        <v/>
      </c>
      <c r="J33" s="19"/>
      <c r="K33" s="8"/>
      <c r="L33" s="15"/>
    </row>
    <row r="34" spans="1:12" ht="17" customHeight="1" x14ac:dyDescent="0.2">
      <c r="A34" s="48"/>
      <c r="B34" s="49" t="s">
        <v>75</v>
      </c>
      <c r="C34" s="50" t="s">
        <v>76</v>
      </c>
      <c r="D34" s="59">
        <v>850041928487</v>
      </c>
      <c r="E34" s="51">
        <v>99</v>
      </c>
      <c r="F34" s="51">
        <f t="shared" si="0"/>
        <v>59.4</v>
      </c>
      <c r="G34" s="52"/>
      <c r="H34" s="52"/>
      <c r="I34" s="53" t="str">
        <f t="shared" si="1"/>
        <v/>
      </c>
      <c r="J34" s="19"/>
      <c r="K34" s="8"/>
      <c r="L34" s="15"/>
    </row>
    <row r="35" spans="1:12" ht="14.5" customHeight="1" x14ac:dyDescent="0.2">
      <c r="A35" s="61"/>
      <c r="B35" s="22"/>
      <c r="C35" s="22"/>
      <c r="D35" s="22"/>
      <c r="E35" s="22"/>
      <c r="F35" s="22"/>
      <c r="G35" s="22"/>
      <c r="H35" s="22"/>
      <c r="I35" s="22"/>
      <c r="J35" s="8"/>
      <c r="K35" s="8"/>
      <c r="L35" s="15"/>
    </row>
    <row r="36" spans="1:12" ht="58" customHeight="1" x14ac:dyDescent="0.2">
      <c r="A36" s="46"/>
      <c r="B36" s="47" t="s">
        <v>77</v>
      </c>
      <c r="C36" s="85" t="s">
        <v>78</v>
      </c>
      <c r="D36" s="86"/>
      <c r="E36" s="86"/>
      <c r="F36" s="86"/>
      <c r="G36" s="86"/>
      <c r="H36" s="86"/>
      <c r="I36" s="86"/>
      <c r="J36" s="8"/>
      <c r="K36" s="8"/>
      <c r="L36" s="15"/>
    </row>
    <row r="37" spans="1:12" ht="16.5" customHeight="1" x14ac:dyDescent="0.2">
      <c r="A37" s="48"/>
      <c r="B37" s="49" t="s">
        <v>41</v>
      </c>
      <c r="C37" s="50" t="s">
        <v>79</v>
      </c>
      <c r="D37" s="59">
        <v>850086142008</v>
      </c>
      <c r="E37" s="51">
        <v>79</v>
      </c>
      <c r="F37" s="51">
        <f t="shared" ref="F37:F44" si="2">IF(E37="","",E37*$L$2)</f>
        <v>47.4</v>
      </c>
      <c r="G37" s="52"/>
      <c r="H37" s="52"/>
      <c r="I37" s="53" t="str">
        <f t="shared" ref="I37:I44" si="3">IF(G37="","",F37*G37)</f>
        <v/>
      </c>
      <c r="J37" s="19"/>
      <c r="K37" s="8"/>
      <c r="L37" s="15"/>
    </row>
    <row r="38" spans="1:12" ht="16.5" customHeight="1" x14ac:dyDescent="0.2">
      <c r="A38" s="54"/>
      <c r="B38" s="55" t="s">
        <v>50</v>
      </c>
      <c r="C38" s="56" t="s">
        <v>80</v>
      </c>
      <c r="D38" s="60">
        <v>850086142015</v>
      </c>
      <c r="E38" s="57">
        <v>79</v>
      </c>
      <c r="F38" s="57">
        <f t="shared" si="2"/>
        <v>47.4</v>
      </c>
      <c r="G38" s="52"/>
      <c r="H38" s="52"/>
      <c r="I38" s="58" t="str">
        <f t="shared" si="3"/>
        <v/>
      </c>
      <c r="J38" s="62"/>
      <c r="K38" s="63"/>
      <c r="L38" s="64"/>
    </row>
    <row r="39" spans="1:12" ht="16.5" customHeight="1" x14ac:dyDescent="0.2">
      <c r="A39" s="48"/>
      <c r="B39" s="49" t="s">
        <v>52</v>
      </c>
      <c r="C39" s="50" t="s">
        <v>81</v>
      </c>
      <c r="D39" s="59">
        <v>850086142022</v>
      </c>
      <c r="E39" s="51">
        <v>79</v>
      </c>
      <c r="F39" s="51">
        <f t="shared" si="2"/>
        <v>47.4</v>
      </c>
      <c r="G39" s="52"/>
      <c r="H39" s="52"/>
      <c r="I39" s="53" t="str">
        <f t="shared" si="3"/>
        <v/>
      </c>
      <c r="J39" s="62"/>
      <c r="K39" s="63"/>
      <c r="L39" s="64"/>
    </row>
    <row r="40" spans="1:12" ht="16.5" customHeight="1" x14ac:dyDescent="0.2">
      <c r="A40" s="65"/>
      <c r="B40" s="66" t="s">
        <v>44</v>
      </c>
      <c r="C40" s="67" t="s">
        <v>82</v>
      </c>
      <c r="D40" s="68">
        <v>850086142039</v>
      </c>
      <c r="E40" s="69">
        <v>79</v>
      </c>
      <c r="F40" s="69">
        <f t="shared" si="2"/>
        <v>47.4</v>
      </c>
      <c r="G40" s="52"/>
      <c r="H40" s="52"/>
      <c r="I40" s="70" t="str">
        <f t="shared" si="3"/>
        <v/>
      </c>
      <c r="J40" s="62"/>
      <c r="K40" s="63"/>
      <c r="L40" s="64"/>
    </row>
    <row r="41" spans="1:12" ht="16.5" customHeight="1" x14ac:dyDescent="0.2">
      <c r="A41" s="48"/>
      <c r="B41" s="49" t="s">
        <v>57</v>
      </c>
      <c r="C41" s="50" t="s">
        <v>83</v>
      </c>
      <c r="D41" s="59">
        <v>850086142046</v>
      </c>
      <c r="E41" s="51">
        <v>79</v>
      </c>
      <c r="F41" s="51">
        <f t="shared" si="2"/>
        <v>47.4</v>
      </c>
      <c r="G41" s="52"/>
      <c r="H41" s="52"/>
      <c r="I41" s="53" t="str">
        <f t="shared" si="3"/>
        <v/>
      </c>
      <c r="J41" s="62"/>
      <c r="K41" s="63"/>
      <c r="L41" s="64"/>
    </row>
    <row r="42" spans="1:12" ht="16.5" customHeight="1" x14ac:dyDescent="0.2">
      <c r="A42" s="65"/>
      <c r="B42" s="66" t="s">
        <v>65</v>
      </c>
      <c r="C42" s="67" t="s">
        <v>84</v>
      </c>
      <c r="D42" s="68">
        <v>850086142053</v>
      </c>
      <c r="E42" s="69">
        <v>79</v>
      </c>
      <c r="F42" s="69">
        <f t="shared" si="2"/>
        <v>47.4</v>
      </c>
      <c r="G42" s="52"/>
      <c r="H42" s="52"/>
      <c r="I42" s="70" t="str">
        <f t="shared" si="3"/>
        <v/>
      </c>
      <c r="J42" s="62"/>
      <c r="K42" s="63"/>
      <c r="L42" s="64"/>
    </row>
    <row r="43" spans="1:12" ht="16.5" customHeight="1" x14ac:dyDescent="0.2">
      <c r="A43" s="48"/>
      <c r="B43" s="49" t="s">
        <v>38</v>
      </c>
      <c r="C43" s="50" t="s">
        <v>85</v>
      </c>
      <c r="D43" s="59">
        <v>850086142060</v>
      </c>
      <c r="E43" s="51">
        <v>99</v>
      </c>
      <c r="F43" s="51">
        <f t="shared" si="2"/>
        <v>59.4</v>
      </c>
      <c r="G43" s="52"/>
      <c r="H43" s="52"/>
      <c r="I43" s="53" t="str">
        <f t="shared" si="3"/>
        <v/>
      </c>
      <c r="J43" s="62"/>
      <c r="K43" s="63"/>
      <c r="L43" s="64"/>
    </row>
    <row r="44" spans="1:12" ht="16.5" customHeight="1" x14ac:dyDescent="0.2">
      <c r="A44" s="54"/>
      <c r="B44" s="55" t="s">
        <v>32</v>
      </c>
      <c r="C44" s="56" t="s">
        <v>86</v>
      </c>
      <c r="D44" s="60">
        <v>850086142077</v>
      </c>
      <c r="E44" s="57">
        <v>99</v>
      </c>
      <c r="F44" s="57">
        <f t="shared" si="2"/>
        <v>59.4</v>
      </c>
      <c r="G44" s="52"/>
      <c r="H44" s="52"/>
      <c r="I44" s="58" t="str">
        <f t="shared" si="3"/>
        <v/>
      </c>
      <c r="J44" s="62"/>
      <c r="K44" s="63"/>
      <c r="L44" s="64"/>
    </row>
    <row r="45" spans="1:12" ht="16.5" customHeight="1" x14ac:dyDescent="0.2">
      <c r="A45" s="61"/>
      <c r="B45" s="22"/>
      <c r="C45" s="22"/>
      <c r="D45" s="22"/>
      <c r="E45" s="22"/>
      <c r="F45" s="22"/>
      <c r="G45" s="22"/>
      <c r="H45" s="22"/>
      <c r="I45" s="22"/>
      <c r="J45" s="8"/>
      <c r="K45" s="8"/>
      <c r="L45" s="15"/>
    </row>
    <row r="46" spans="1:12" ht="58" customHeight="1" x14ac:dyDescent="0.2">
      <c r="A46" s="46"/>
      <c r="B46" s="47" t="s">
        <v>87</v>
      </c>
      <c r="C46" s="85" t="s">
        <v>88</v>
      </c>
      <c r="D46" s="86"/>
      <c r="E46" s="86"/>
      <c r="F46" s="86"/>
      <c r="G46" s="86"/>
      <c r="H46" s="86"/>
      <c r="I46" s="86"/>
      <c r="J46" s="8"/>
      <c r="K46" s="8"/>
      <c r="L46" s="15"/>
    </row>
    <row r="47" spans="1:12" ht="17" customHeight="1" x14ac:dyDescent="0.2">
      <c r="A47" s="48"/>
      <c r="B47" s="49" t="s">
        <v>35</v>
      </c>
      <c r="C47" s="50" t="s">
        <v>89</v>
      </c>
      <c r="D47" s="50" t="s">
        <v>90</v>
      </c>
      <c r="E47" s="51">
        <v>169</v>
      </c>
      <c r="F47" s="51">
        <f t="shared" ref="F47:F60" si="4">IF(E47="","",E47*$L$2)</f>
        <v>101.39999999999999</v>
      </c>
      <c r="G47" s="71"/>
      <c r="H47" s="71"/>
      <c r="I47" s="53" t="str">
        <f t="shared" ref="I47:I60" si="5">IF(G47="","",F47*G47)</f>
        <v/>
      </c>
      <c r="J47" s="19"/>
      <c r="K47" s="8"/>
      <c r="L47" s="15"/>
    </row>
    <row r="48" spans="1:12" ht="17" customHeight="1" x14ac:dyDescent="0.2">
      <c r="A48" s="54"/>
      <c r="B48" s="55" t="s">
        <v>32</v>
      </c>
      <c r="C48" s="56" t="s">
        <v>91</v>
      </c>
      <c r="D48" s="56" t="s">
        <v>92</v>
      </c>
      <c r="E48" s="57">
        <v>169</v>
      </c>
      <c r="F48" s="57">
        <f t="shared" si="4"/>
        <v>101.39999999999999</v>
      </c>
      <c r="G48" s="71"/>
      <c r="H48" s="71"/>
      <c r="I48" s="58" t="str">
        <f t="shared" si="5"/>
        <v/>
      </c>
      <c r="J48" s="19"/>
      <c r="K48" s="8"/>
      <c r="L48" s="15"/>
    </row>
    <row r="49" spans="1:12" ht="17" customHeight="1" x14ac:dyDescent="0.2">
      <c r="A49" s="48"/>
      <c r="B49" s="49" t="s">
        <v>93</v>
      </c>
      <c r="C49" s="50" t="s">
        <v>94</v>
      </c>
      <c r="D49" s="50" t="s">
        <v>95</v>
      </c>
      <c r="E49" s="51">
        <v>149</v>
      </c>
      <c r="F49" s="51">
        <f t="shared" si="4"/>
        <v>89.399999999999991</v>
      </c>
      <c r="G49" s="71"/>
      <c r="H49" s="71"/>
      <c r="I49" s="53" t="str">
        <f t="shared" si="5"/>
        <v/>
      </c>
      <c r="J49" s="19"/>
      <c r="K49" s="8"/>
      <c r="L49" s="15"/>
    </row>
    <row r="50" spans="1:12" ht="17" customHeight="1" x14ac:dyDescent="0.2">
      <c r="A50" s="54"/>
      <c r="B50" s="55" t="s">
        <v>96</v>
      </c>
      <c r="C50" s="56" t="s">
        <v>97</v>
      </c>
      <c r="D50" s="60">
        <v>850041928548</v>
      </c>
      <c r="E50" s="57">
        <v>169</v>
      </c>
      <c r="F50" s="57">
        <f t="shared" si="4"/>
        <v>101.39999999999999</v>
      </c>
      <c r="G50" s="71"/>
      <c r="H50" s="71"/>
      <c r="I50" s="58" t="str">
        <f t="shared" si="5"/>
        <v/>
      </c>
      <c r="J50" s="19"/>
      <c r="K50" s="8"/>
      <c r="L50" s="15"/>
    </row>
    <row r="51" spans="1:12" ht="17" customHeight="1" x14ac:dyDescent="0.2">
      <c r="A51" s="48"/>
      <c r="B51" s="49" t="s">
        <v>50</v>
      </c>
      <c r="C51" s="50" t="s">
        <v>98</v>
      </c>
      <c r="D51" s="50" t="s">
        <v>99</v>
      </c>
      <c r="E51" s="51">
        <v>149</v>
      </c>
      <c r="F51" s="51">
        <f t="shared" si="4"/>
        <v>89.399999999999991</v>
      </c>
      <c r="G51" s="71"/>
      <c r="H51" s="71"/>
      <c r="I51" s="53" t="str">
        <f t="shared" si="5"/>
        <v/>
      </c>
      <c r="J51" s="19"/>
      <c r="K51" s="8"/>
      <c r="L51" s="15"/>
    </row>
    <row r="52" spans="1:12" ht="17" customHeight="1" x14ac:dyDescent="0.2">
      <c r="A52" s="54"/>
      <c r="B52" s="55" t="s">
        <v>60</v>
      </c>
      <c r="C52" s="56" t="s">
        <v>100</v>
      </c>
      <c r="D52" s="56" t="s">
        <v>101</v>
      </c>
      <c r="E52" s="57">
        <v>149</v>
      </c>
      <c r="F52" s="57">
        <f t="shared" si="4"/>
        <v>89.399999999999991</v>
      </c>
      <c r="G52" s="71"/>
      <c r="H52" s="71"/>
      <c r="I52" s="58" t="str">
        <f t="shared" si="5"/>
        <v/>
      </c>
      <c r="J52" s="19"/>
      <c r="K52" s="8"/>
      <c r="L52" s="15"/>
    </row>
    <row r="53" spans="1:12" ht="17" customHeight="1" x14ac:dyDescent="0.2">
      <c r="A53" s="48"/>
      <c r="B53" s="49" t="s">
        <v>54</v>
      </c>
      <c r="C53" s="50" t="s">
        <v>102</v>
      </c>
      <c r="D53" s="50" t="s">
        <v>103</v>
      </c>
      <c r="E53" s="51">
        <v>149</v>
      </c>
      <c r="F53" s="51">
        <f t="shared" si="4"/>
        <v>89.399999999999991</v>
      </c>
      <c r="G53" s="71"/>
      <c r="H53" s="71"/>
      <c r="I53" s="53" t="str">
        <f t="shared" si="5"/>
        <v/>
      </c>
      <c r="J53" s="62"/>
      <c r="K53" s="63"/>
      <c r="L53" s="64"/>
    </row>
    <row r="54" spans="1:12" ht="17" customHeight="1" x14ac:dyDescent="0.2">
      <c r="A54" s="65"/>
      <c r="B54" s="66" t="s">
        <v>52</v>
      </c>
      <c r="C54" s="67" t="s">
        <v>104</v>
      </c>
      <c r="D54" s="67" t="s">
        <v>105</v>
      </c>
      <c r="E54" s="69">
        <v>149</v>
      </c>
      <c r="F54" s="69">
        <f t="shared" si="4"/>
        <v>89.399999999999991</v>
      </c>
      <c r="G54" s="71"/>
      <c r="H54" s="71"/>
      <c r="I54" s="70" t="str">
        <f t="shared" si="5"/>
        <v/>
      </c>
      <c r="J54" s="62"/>
      <c r="K54" s="63"/>
      <c r="L54" s="64"/>
    </row>
    <row r="55" spans="1:12" ht="17" customHeight="1" x14ac:dyDescent="0.2">
      <c r="A55" s="48"/>
      <c r="B55" s="49" t="s">
        <v>47</v>
      </c>
      <c r="C55" s="50" t="s">
        <v>106</v>
      </c>
      <c r="D55" s="50" t="s">
        <v>107</v>
      </c>
      <c r="E55" s="51">
        <v>149</v>
      </c>
      <c r="F55" s="51">
        <f t="shared" si="4"/>
        <v>89.399999999999991</v>
      </c>
      <c r="G55" s="71"/>
      <c r="H55" s="71"/>
      <c r="I55" s="53" t="str">
        <f t="shared" si="5"/>
        <v/>
      </c>
      <c r="J55" s="62"/>
      <c r="K55" s="63"/>
      <c r="L55" s="64"/>
    </row>
    <row r="56" spans="1:12" ht="17" customHeight="1" x14ac:dyDescent="0.2">
      <c r="A56" s="65"/>
      <c r="B56" s="66" t="s">
        <v>108</v>
      </c>
      <c r="C56" s="67" t="s">
        <v>109</v>
      </c>
      <c r="D56" s="67" t="s">
        <v>110</v>
      </c>
      <c r="E56" s="69">
        <v>169</v>
      </c>
      <c r="F56" s="69">
        <f t="shared" si="4"/>
        <v>101.39999999999999</v>
      </c>
      <c r="G56" s="71"/>
      <c r="H56" s="71"/>
      <c r="I56" s="70" t="str">
        <f t="shared" si="5"/>
        <v/>
      </c>
      <c r="J56" s="62"/>
      <c r="K56" s="63"/>
      <c r="L56" s="64"/>
    </row>
    <row r="57" spans="1:12" ht="17" customHeight="1" x14ac:dyDescent="0.2">
      <c r="A57" s="48"/>
      <c r="B57" s="49" t="s">
        <v>57</v>
      </c>
      <c r="C57" s="50" t="s">
        <v>111</v>
      </c>
      <c r="D57" s="59">
        <v>850041928012</v>
      </c>
      <c r="E57" s="51">
        <v>149</v>
      </c>
      <c r="F57" s="51">
        <f t="shared" si="4"/>
        <v>89.399999999999991</v>
      </c>
      <c r="G57" s="71"/>
      <c r="H57" s="71"/>
      <c r="I57" s="53" t="str">
        <f t="shared" si="5"/>
        <v/>
      </c>
      <c r="J57" s="62"/>
      <c r="K57" s="63"/>
      <c r="L57" s="64"/>
    </row>
    <row r="58" spans="1:12" ht="17" customHeight="1" x14ac:dyDescent="0.2">
      <c r="A58" s="65"/>
      <c r="B58" s="66" t="s">
        <v>62</v>
      </c>
      <c r="C58" s="67" t="s">
        <v>112</v>
      </c>
      <c r="D58" s="68">
        <v>860012883547</v>
      </c>
      <c r="E58" s="69">
        <v>149</v>
      </c>
      <c r="F58" s="69">
        <f t="shared" si="4"/>
        <v>89.399999999999991</v>
      </c>
      <c r="G58" s="71"/>
      <c r="H58" s="71"/>
      <c r="I58" s="70" t="str">
        <f t="shared" si="5"/>
        <v/>
      </c>
      <c r="J58" s="62"/>
      <c r="K58" s="63"/>
      <c r="L58" s="64"/>
    </row>
    <row r="59" spans="1:12" ht="17" customHeight="1" x14ac:dyDescent="0.2">
      <c r="A59" s="48"/>
      <c r="B59" s="49" t="s">
        <v>72</v>
      </c>
      <c r="C59" s="50" t="s">
        <v>113</v>
      </c>
      <c r="D59" s="59">
        <v>850041928005</v>
      </c>
      <c r="E59" s="51">
        <v>149</v>
      </c>
      <c r="F59" s="51">
        <f t="shared" si="4"/>
        <v>89.399999999999991</v>
      </c>
      <c r="G59" s="71"/>
      <c r="H59" s="71"/>
      <c r="I59" s="53" t="str">
        <f t="shared" si="5"/>
        <v/>
      </c>
      <c r="J59" s="62"/>
      <c r="K59" s="63"/>
      <c r="L59" s="64"/>
    </row>
    <row r="60" spans="1:12" ht="17" customHeight="1" x14ac:dyDescent="0.2">
      <c r="A60" s="65"/>
      <c r="B60" s="66" t="s">
        <v>67</v>
      </c>
      <c r="C60" s="67" t="s">
        <v>114</v>
      </c>
      <c r="D60" s="67" t="s">
        <v>115</v>
      </c>
      <c r="E60" s="69">
        <v>149</v>
      </c>
      <c r="F60" s="69">
        <f t="shared" si="4"/>
        <v>89.399999999999991</v>
      </c>
      <c r="G60" s="71"/>
      <c r="H60" s="71"/>
      <c r="I60" s="70" t="str">
        <f t="shared" si="5"/>
        <v/>
      </c>
      <c r="J60" s="62"/>
      <c r="K60" s="63"/>
      <c r="L60" s="64"/>
    </row>
    <row r="61" spans="1:12" ht="14.5" customHeight="1" x14ac:dyDescent="0.2">
      <c r="A61" s="61"/>
      <c r="B61" s="22"/>
      <c r="C61" s="22"/>
      <c r="D61" s="22"/>
      <c r="E61" s="22"/>
      <c r="F61" s="22"/>
      <c r="G61" s="22"/>
      <c r="H61" s="22"/>
      <c r="I61" s="22"/>
      <c r="J61" s="8"/>
      <c r="K61" s="8"/>
      <c r="L61" s="15"/>
    </row>
    <row r="62" spans="1:12" ht="58" customHeight="1" x14ac:dyDescent="0.2">
      <c r="A62" s="46"/>
      <c r="B62" s="47" t="s">
        <v>116</v>
      </c>
      <c r="C62" s="85" t="s">
        <v>117</v>
      </c>
      <c r="D62" s="86"/>
      <c r="E62" s="86"/>
      <c r="F62" s="86"/>
      <c r="G62" s="86"/>
      <c r="H62" s="86"/>
      <c r="I62" s="86"/>
      <c r="J62" s="8"/>
      <c r="K62" s="8"/>
      <c r="L62" s="15"/>
    </row>
    <row r="63" spans="1:12" ht="17" customHeight="1" x14ac:dyDescent="0.2">
      <c r="A63" s="48"/>
      <c r="B63" s="49" t="s">
        <v>118</v>
      </c>
      <c r="C63" s="50" t="s">
        <v>119</v>
      </c>
      <c r="D63" s="59">
        <v>850041928562</v>
      </c>
      <c r="E63" s="51">
        <v>249</v>
      </c>
      <c r="F63" s="51">
        <f>IF(E63="","",E63*$L$2)</f>
        <v>149.4</v>
      </c>
      <c r="G63" s="52"/>
      <c r="H63" s="52"/>
      <c r="I63" s="53" t="str">
        <f>IF(G63="","",F63*G63)</f>
        <v/>
      </c>
      <c r="J63" s="19"/>
      <c r="K63" s="8"/>
      <c r="L63" s="15"/>
    </row>
    <row r="64" spans="1:12" ht="17" customHeight="1" x14ac:dyDescent="0.2">
      <c r="A64" s="54"/>
      <c r="B64" s="55" t="s">
        <v>120</v>
      </c>
      <c r="C64" s="56" t="s">
        <v>121</v>
      </c>
      <c r="D64" s="60">
        <v>850041928531</v>
      </c>
      <c r="E64" s="57">
        <v>199</v>
      </c>
      <c r="F64" s="57">
        <f>IF(E64="","",E64*$L$2)</f>
        <v>119.39999999999999</v>
      </c>
      <c r="G64" s="52"/>
      <c r="H64" s="52"/>
      <c r="I64" s="58" t="str">
        <f>IF(G64="","",F64*G64)</f>
        <v/>
      </c>
      <c r="J64" s="19"/>
      <c r="K64" s="8"/>
      <c r="L64" s="15"/>
    </row>
    <row r="65" spans="1:12" ht="17" customHeight="1" x14ac:dyDescent="0.2">
      <c r="A65" s="48"/>
      <c r="B65" s="49" t="s">
        <v>122</v>
      </c>
      <c r="C65" s="50" t="s">
        <v>123</v>
      </c>
      <c r="D65" s="59">
        <v>850041928555</v>
      </c>
      <c r="E65" s="51">
        <v>199</v>
      </c>
      <c r="F65" s="51">
        <f>IF(E65="","",E65*$L$2)</f>
        <v>119.39999999999999</v>
      </c>
      <c r="G65" s="52"/>
      <c r="H65" s="52"/>
      <c r="I65" s="53" t="str">
        <f>IF(G65="","",F65*G65)</f>
        <v/>
      </c>
      <c r="J65" s="19"/>
      <c r="K65" s="8"/>
      <c r="L65" s="15"/>
    </row>
    <row r="66" spans="1:12" ht="17" customHeight="1" x14ac:dyDescent="0.2">
      <c r="A66" s="54"/>
      <c r="B66" s="55" t="s">
        <v>124</v>
      </c>
      <c r="C66" s="56" t="s">
        <v>125</v>
      </c>
      <c r="D66" s="60">
        <v>850041928579</v>
      </c>
      <c r="E66" s="57">
        <v>199</v>
      </c>
      <c r="F66" s="57">
        <f>IF(E66="","",E66*$L$2)</f>
        <v>119.39999999999999</v>
      </c>
      <c r="G66" s="52"/>
      <c r="H66" s="52"/>
      <c r="I66" s="58" t="str">
        <f>IF(G66="","",F66*G66)</f>
        <v/>
      </c>
      <c r="J66" s="19"/>
      <c r="K66" s="8"/>
      <c r="L66" s="15"/>
    </row>
    <row r="67" spans="1:12" ht="17" customHeight="1" x14ac:dyDescent="0.2">
      <c r="A67" s="48"/>
      <c r="B67" s="49" t="s">
        <v>126</v>
      </c>
      <c r="C67" s="50" t="s">
        <v>127</v>
      </c>
      <c r="D67" s="59">
        <v>850041928586</v>
      </c>
      <c r="E67" s="51">
        <v>199</v>
      </c>
      <c r="F67" s="51">
        <f>IF(E67="","",E67*$L$2)</f>
        <v>119.39999999999999</v>
      </c>
      <c r="G67" s="52"/>
      <c r="H67" s="52"/>
      <c r="I67" s="53" t="str">
        <f>IF(G67="","",F67*G67)</f>
        <v/>
      </c>
      <c r="J67" s="19"/>
      <c r="K67" s="8"/>
      <c r="L67" s="15"/>
    </row>
    <row r="68" spans="1:12" ht="14.5" customHeight="1" x14ac:dyDescent="0.2">
      <c r="A68" s="61"/>
      <c r="B68" s="22"/>
      <c r="C68" s="22"/>
      <c r="D68" s="22"/>
      <c r="E68" s="22"/>
      <c r="F68" s="22"/>
      <c r="G68" s="22"/>
      <c r="H68" s="22"/>
      <c r="I68" s="22"/>
      <c r="J68" s="8"/>
      <c r="K68" s="8"/>
      <c r="L68" s="15"/>
    </row>
    <row r="69" spans="1:12" ht="20" customHeight="1" x14ac:dyDescent="0.2">
      <c r="A69" s="87" t="s">
        <v>128</v>
      </c>
      <c r="B69" s="88"/>
      <c r="C69" s="88"/>
      <c r="D69" s="88"/>
      <c r="E69" s="88"/>
      <c r="F69" s="88"/>
      <c r="G69" s="88"/>
      <c r="H69" s="88"/>
      <c r="I69" s="88"/>
      <c r="J69" s="8"/>
      <c r="K69" s="8"/>
      <c r="L69" s="15"/>
    </row>
    <row r="70" spans="1:12" ht="58" customHeight="1" x14ac:dyDescent="0.2">
      <c r="A70" s="46"/>
      <c r="B70" s="47" t="s">
        <v>129</v>
      </c>
      <c r="C70" s="85" t="s">
        <v>130</v>
      </c>
      <c r="D70" s="86"/>
      <c r="E70" s="86"/>
      <c r="F70" s="86"/>
      <c r="G70" s="86"/>
      <c r="H70" s="86"/>
      <c r="I70" s="86"/>
      <c r="J70" s="8"/>
      <c r="K70" s="8"/>
      <c r="L70" s="15"/>
    </row>
    <row r="71" spans="1:12" ht="17" customHeight="1" x14ac:dyDescent="0.2">
      <c r="A71" s="48"/>
      <c r="B71" s="49" t="s">
        <v>35</v>
      </c>
      <c r="C71" s="50" t="s">
        <v>131</v>
      </c>
      <c r="D71" s="59">
        <v>850086142442</v>
      </c>
      <c r="E71" s="51">
        <v>169</v>
      </c>
      <c r="F71" s="51">
        <f t="shared" ref="F71:F81" si="6">IF(E71="","",E71*$L$2)</f>
        <v>101.39999999999999</v>
      </c>
      <c r="G71" s="52"/>
      <c r="H71" s="52"/>
      <c r="I71" s="53" t="str">
        <f t="shared" ref="I71:I81" si="7">IF(G71="","",F71*G71)</f>
        <v/>
      </c>
      <c r="J71" s="19"/>
      <c r="K71" s="8"/>
      <c r="L71" s="15"/>
    </row>
    <row r="72" spans="1:12" ht="17" customHeight="1" x14ac:dyDescent="0.2">
      <c r="A72" s="54"/>
      <c r="B72" s="55" t="s">
        <v>32</v>
      </c>
      <c r="C72" s="56" t="s">
        <v>132</v>
      </c>
      <c r="D72" s="60">
        <v>850086142459</v>
      </c>
      <c r="E72" s="57">
        <v>169</v>
      </c>
      <c r="F72" s="57">
        <f t="shared" si="6"/>
        <v>101.39999999999999</v>
      </c>
      <c r="G72" s="52"/>
      <c r="H72" s="52"/>
      <c r="I72" s="58" t="str">
        <f t="shared" si="7"/>
        <v/>
      </c>
      <c r="J72" s="19"/>
      <c r="K72" s="8"/>
      <c r="L72" s="15"/>
    </row>
    <row r="73" spans="1:12" ht="17" customHeight="1" x14ac:dyDescent="0.2">
      <c r="A73" s="48"/>
      <c r="B73" s="49" t="s">
        <v>93</v>
      </c>
      <c r="C73" s="50" t="s">
        <v>133</v>
      </c>
      <c r="D73" s="50" t="s">
        <v>134</v>
      </c>
      <c r="E73" s="51">
        <v>149</v>
      </c>
      <c r="F73" s="51">
        <f t="shared" si="6"/>
        <v>89.399999999999991</v>
      </c>
      <c r="G73" s="52"/>
      <c r="H73" s="52"/>
      <c r="I73" s="53" t="str">
        <f t="shared" si="7"/>
        <v/>
      </c>
      <c r="J73" s="19"/>
      <c r="K73" s="8"/>
      <c r="L73" s="15"/>
    </row>
    <row r="74" spans="1:12" ht="17" customHeight="1" x14ac:dyDescent="0.2">
      <c r="A74" s="54"/>
      <c r="B74" s="55" t="s">
        <v>50</v>
      </c>
      <c r="C74" s="56" t="s">
        <v>135</v>
      </c>
      <c r="D74" s="56" t="s">
        <v>136</v>
      </c>
      <c r="E74" s="57">
        <v>149</v>
      </c>
      <c r="F74" s="57">
        <f t="shared" si="6"/>
        <v>89.399999999999991</v>
      </c>
      <c r="G74" s="52"/>
      <c r="H74" s="52"/>
      <c r="I74" s="58" t="str">
        <f t="shared" si="7"/>
        <v/>
      </c>
      <c r="J74" s="19"/>
      <c r="K74" s="72"/>
      <c r="L74" s="15"/>
    </row>
    <row r="75" spans="1:12" ht="17" customHeight="1" x14ac:dyDescent="0.2">
      <c r="A75" s="48"/>
      <c r="B75" s="49" t="s">
        <v>47</v>
      </c>
      <c r="C75" s="50" t="s">
        <v>137</v>
      </c>
      <c r="D75" s="50" t="s">
        <v>138</v>
      </c>
      <c r="E75" s="51">
        <v>149</v>
      </c>
      <c r="F75" s="51">
        <f t="shared" si="6"/>
        <v>89.399999999999991</v>
      </c>
      <c r="G75" s="52"/>
      <c r="H75" s="52"/>
      <c r="I75" s="53" t="str">
        <f t="shared" si="7"/>
        <v/>
      </c>
      <c r="J75" s="19"/>
      <c r="K75" s="8"/>
      <c r="L75" s="15"/>
    </row>
    <row r="76" spans="1:12" ht="17" customHeight="1" x14ac:dyDescent="0.2">
      <c r="A76" s="54"/>
      <c r="B76" s="55" t="s">
        <v>52</v>
      </c>
      <c r="C76" s="56" t="s">
        <v>139</v>
      </c>
      <c r="D76" s="56" t="s">
        <v>140</v>
      </c>
      <c r="E76" s="57">
        <v>149</v>
      </c>
      <c r="F76" s="57">
        <f t="shared" si="6"/>
        <v>89.399999999999991</v>
      </c>
      <c r="G76" s="52"/>
      <c r="H76" s="52"/>
      <c r="I76" s="58" t="str">
        <f t="shared" si="7"/>
        <v/>
      </c>
      <c r="J76" s="19"/>
      <c r="K76" s="8"/>
      <c r="L76" s="15"/>
    </row>
    <row r="77" spans="1:12" ht="17" customHeight="1" x14ac:dyDescent="0.2">
      <c r="A77" s="48"/>
      <c r="B77" s="49" t="s">
        <v>54</v>
      </c>
      <c r="C77" s="50" t="s">
        <v>141</v>
      </c>
      <c r="D77" s="50" t="s">
        <v>142</v>
      </c>
      <c r="E77" s="51">
        <v>149</v>
      </c>
      <c r="F77" s="51">
        <f t="shared" si="6"/>
        <v>89.399999999999991</v>
      </c>
      <c r="G77" s="52"/>
      <c r="H77" s="52"/>
      <c r="I77" s="53" t="str">
        <f t="shared" si="7"/>
        <v/>
      </c>
      <c r="J77" s="19"/>
      <c r="K77" s="8"/>
      <c r="L77" s="15"/>
    </row>
    <row r="78" spans="1:12" ht="17" customHeight="1" x14ac:dyDescent="0.2">
      <c r="A78" s="54"/>
      <c r="B78" s="55" t="s">
        <v>57</v>
      </c>
      <c r="C78" s="56" t="s">
        <v>143</v>
      </c>
      <c r="D78" s="56" t="s">
        <v>144</v>
      </c>
      <c r="E78" s="57">
        <v>149</v>
      </c>
      <c r="F78" s="57">
        <f t="shared" si="6"/>
        <v>89.399999999999991</v>
      </c>
      <c r="G78" s="52"/>
      <c r="H78" s="52"/>
      <c r="I78" s="58" t="str">
        <f t="shared" si="7"/>
        <v/>
      </c>
      <c r="J78" s="19"/>
      <c r="K78" s="72"/>
      <c r="L78" s="15"/>
    </row>
    <row r="79" spans="1:12" ht="17" customHeight="1" x14ac:dyDescent="0.2">
      <c r="A79" s="48"/>
      <c r="B79" s="49" t="s">
        <v>60</v>
      </c>
      <c r="C79" s="50" t="s">
        <v>145</v>
      </c>
      <c r="D79" s="50" t="s">
        <v>146</v>
      </c>
      <c r="E79" s="51">
        <v>149</v>
      </c>
      <c r="F79" s="51">
        <f t="shared" si="6"/>
        <v>89.399999999999991</v>
      </c>
      <c r="G79" s="52"/>
      <c r="H79" s="52"/>
      <c r="I79" s="53" t="str">
        <f t="shared" si="7"/>
        <v/>
      </c>
      <c r="J79" s="19"/>
      <c r="K79" s="72"/>
      <c r="L79" s="15"/>
    </row>
    <row r="80" spans="1:12" ht="17" customHeight="1" x14ac:dyDescent="0.2">
      <c r="A80" s="54"/>
      <c r="B80" s="55" t="s">
        <v>62</v>
      </c>
      <c r="C80" s="56" t="s">
        <v>147</v>
      </c>
      <c r="D80" s="56" t="s">
        <v>148</v>
      </c>
      <c r="E80" s="57">
        <v>149</v>
      </c>
      <c r="F80" s="57">
        <f t="shared" si="6"/>
        <v>89.399999999999991</v>
      </c>
      <c r="G80" s="52"/>
      <c r="H80" s="52"/>
      <c r="I80" s="58" t="str">
        <f t="shared" si="7"/>
        <v/>
      </c>
      <c r="J80" s="19"/>
      <c r="K80" s="8"/>
      <c r="L80" s="15"/>
    </row>
    <row r="81" spans="1:12" ht="17" customHeight="1" x14ac:dyDescent="0.2">
      <c r="A81" s="48"/>
      <c r="B81" s="49" t="s">
        <v>70</v>
      </c>
      <c r="C81" s="50" t="s">
        <v>149</v>
      </c>
      <c r="D81" s="50" t="s">
        <v>150</v>
      </c>
      <c r="E81" s="51">
        <v>149</v>
      </c>
      <c r="F81" s="51">
        <f t="shared" si="6"/>
        <v>89.399999999999991</v>
      </c>
      <c r="G81" s="52"/>
      <c r="H81" s="52"/>
      <c r="I81" s="53" t="str">
        <f t="shared" si="7"/>
        <v/>
      </c>
      <c r="J81" s="19"/>
      <c r="K81" s="8"/>
      <c r="L81" s="15"/>
    </row>
    <row r="82" spans="1:12" ht="14.5" customHeight="1" x14ac:dyDescent="0.2">
      <c r="A82" s="61"/>
      <c r="B82" s="22"/>
      <c r="C82" s="22"/>
      <c r="D82" s="22"/>
      <c r="E82" s="22"/>
      <c r="F82" s="22"/>
      <c r="G82" s="22"/>
      <c r="H82" s="22"/>
      <c r="I82" s="22"/>
      <c r="J82" s="8"/>
      <c r="K82" s="8"/>
      <c r="L82" s="15"/>
    </row>
    <row r="83" spans="1:12" ht="58" customHeight="1" x14ac:dyDescent="0.2">
      <c r="A83" s="46"/>
      <c r="B83" s="47" t="s">
        <v>151</v>
      </c>
      <c r="C83" s="85" t="s">
        <v>152</v>
      </c>
      <c r="D83" s="86"/>
      <c r="E83" s="86"/>
      <c r="F83" s="86"/>
      <c r="G83" s="86"/>
      <c r="H83" s="86"/>
      <c r="I83" s="86"/>
      <c r="J83" s="8"/>
      <c r="K83" s="8"/>
      <c r="L83" s="15"/>
    </row>
    <row r="84" spans="1:12" ht="17" customHeight="1" x14ac:dyDescent="0.2">
      <c r="A84" s="48"/>
      <c r="B84" s="49" t="s">
        <v>35</v>
      </c>
      <c r="C84" s="50" t="s">
        <v>153</v>
      </c>
      <c r="D84" s="59">
        <v>850086142190</v>
      </c>
      <c r="E84" s="51">
        <v>199</v>
      </c>
      <c r="F84" s="51">
        <f t="shared" ref="F84:F91" si="8">IF(E84="","",E84*$L$2)</f>
        <v>119.39999999999999</v>
      </c>
      <c r="G84" s="52"/>
      <c r="H84" s="52"/>
      <c r="I84" s="53" t="str">
        <f t="shared" ref="I84:I91" si="9">IF(G84="","",F84*G84)</f>
        <v/>
      </c>
      <c r="J84" s="19"/>
      <c r="K84" s="8"/>
      <c r="L84" s="15"/>
    </row>
    <row r="85" spans="1:12" ht="17" customHeight="1" x14ac:dyDescent="0.2">
      <c r="A85" s="54"/>
      <c r="B85" s="55" t="s">
        <v>32</v>
      </c>
      <c r="C85" s="56" t="s">
        <v>154</v>
      </c>
      <c r="D85" s="60">
        <v>850086142329</v>
      </c>
      <c r="E85" s="57">
        <v>199</v>
      </c>
      <c r="F85" s="57">
        <f t="shared" si="8"/>
        <v>119.39999999999999</v>
      </c>
      <c r="G85" s="52"/>
      <c r="H85" s="52"/>
      <c r="I85" s="58" t="str">
        <f t="shared" si="9"/>
        <v/>
      </c>
      <c r="J85" s="19"/>
      <c r="K85" s="8"/>
      <c r="L85" s="15"/>
    </row>
    <row r="86" spans="1:12" ht="17" customHeight="1" x14ac:dyDescent="0.2">
      <c r="A86" s="48"/>
      <c r="B86" s="49" t="s">
        <v>93</v>
      </c>
      <c r="C86" s="50" t="s">
        <v>155</v>
      </c>
      <c r="D86" s="50" t="s">
        <v>156</v>
      </c>
      <c r="E86" s="51">
        <v>179</v>
      </c>
      <c r="F86" s="51">
        <f t="shared" si="8"/>
        <v>107.39999999999999</v>
      </c>
      <c r="G86" s="52"/>
      <c r="H86" s="52"/>
      <c r="I86" s="53" t="str">
        <f t="shared" si="9"/>
        <v/>
      </c>
      <c r="J86" s="19"/>
      <c r="K86" s="8"/>
      <c r="L86" s="15"/>
    </row>
    <row r="87" spans="1:12" ht="17" customHeight="1" x14ac:dyDescent="0.2">
      <c r="A87" s="54"/>
      <c r="B87" s="55" t="s">
        <v>70</v>
      </c>
      <c r="C87" s="56" t="s">
        <v>157</v>
      </c>
      <c r="D87" s="56" t="s">
        <v>158</v>
      </c>
      <c r="E87" s="57">
        <v>179</v>
      </c>
      <c r="F87" s="57">
        <f t="shared" si="8"/>
        <v>107.39999999999999</v>
      </c>
      <c r="G87" s="52"/>
      <c r="H87" s="52"/>
      <c r="I87" s="58" t="str">
        <f t="shared" si="9"/>
        <v/>
      </c>
      <c r="J87" s="19"/>
      <c r="K87" s="8"/>
      <c r="L87" s="15"/>
    </row>
    <row r="88" spans="1:12" ht="17" customHeight="1" x14ac:dyDescent="0.2">
      <c r="A88" s="48"/>
      <c r="B88" s="49" t="s">
        <v>159</v>
      </c>
      <c r="C88" s="50" t="s">
        <v>160</v>
      </c>
      <c r="D88" s="50" t="s">
        <v>161</v>
      </c>
      <c r="E88" s="51">
        <v>179</v>
      </c>
      <c r="F88" s="51">
        <f t="shared" si="8"/>
        <v>107.39999999999999</v>
      </c>
      <c r="G88" s="52"/>
      <c r="H88" s="52"/>
      <c r="I88" s="53" t="str">
        <f t="shared" si="9"/>
        <v/>
      </c>
      <c r="J88" s="19"/>
      <c r="K88" s="8"/>
      <c r="L88" s="15"/>
    </row>
    <row r="89" spans="1:12" ht="17" customHeight="1" x14ac:dyDescent="0.2">
      <c r="A89" s="54"/>
      <c r="B89" s="55" t="s">
        <v>60</v>
      </c>
      <c r="C89" s="56" t="s">
        <v>162</v>
      </c>
      <c r="D89" s="56" t="s">
        <v>163</v>
      </c>
      <c r="E89" s="57">
        <v>179</v>
      </c>
      <c r="F89" s="57">
        <f t="shared" si="8"/>
        <v>107.39999999999999</v>
      </c>
      <c r="G89" s="52"/>
      <c r="H89" s="52"/>
      <c r="I89" s="58" t="str">
        <f t="shared" si="9"/>
        <v/>
      </c>
      <c r="J89" s="19"/>
      <c r="K89" s="8"/>
      <c r="L89" s="15"/>
    </row>
    <row r="90" spans="1:12" ht="17" customHeight="1" x14ac:dyDescent="0.2">
      <c r="A90" s="48"/>
      <c r="B90" s="49" t="s">
        <v>52</v>
      </c>
      <c r="C90" s="50" t="s">
        <v>164</v>
      </c>
      <c r="D90" s="50" t="s">
        <v>165</v>
      </c>
      <c r="E90" s="51">
        <v>179</v>
      </c>
      <c r="F90" s="51">
        <f t="shared" si="8"/>
        <v>107.39999999999999</v>
      </c>
      <c r="G90" s="52"/>
      <c r="H90" s="52"/>
      <c r="I90" s="53" t="str">
        <f t="shared" si="9"/>
        <v/>
      </c>
      <c r="J90" s="19"/>
      <c r="K90" s="8"/>
      <c r="L90" s="15"/>
    </row>
    <row r="91" spans="1:12" ht="17" customHeight="1" x14ac:dyDescent="0.2">
      <c r="A91" s="54"/>
      <c r="B91" s="55" t="s">
        <v>57</v>
      </c>
      <c r="C91" s="56" t="s">
        <v>166</v>
      </c>
      <c r="D91" s="56" t="s">
        <v>167</v>
      </c>
      <c r="E91" s="57">
        <v>179</v>
      </c>
      <c r="F91" s="57">
        <f t="shared" si="8"/>
        <v>107.39999999999999</v>
      </c>
      <c r="G91" s="52"/>
      <c r="H91" s="52"/>
      <c r="I91" s="58" t="str">
        <f t="shared" si="9"/>
        <v/>
      </c>
      <c r="J91" s="19"/>
      <c r="K91" s="8"/>
      <c r="L91" s="15"/>
    </row>
    <row r="92" spans="1:12" ht="14.5" customHeight="1" x14ac:dyDescent="0.2">
      <c r="A92" s="61"/>
      <c r="B92" s="22"/>
      <c r="C92" s="22"/>
      <c r="D92" s="22"/>
      <c r="E92" s="22"/>
      <c r="F92" s="22"/>
      <c r="G92" s="22"/>
      <c r="H92" s="22"/>
      <c r="I92" s="22"/>
      <c r="J92" s="8"/>
      <c r="K92" s="8"/>
      <c r="L92" s="15"/>
    </row>
    <row r="93" spans="1:12" ht="20" customHeight="1" x14ac:dyDescent="0.2">
      <c r="A93" s="87" t="s">
        <v>168</v>
      </c>
      <c r="B93" s="88"/>
      <c r="C93" s="88"/>
      <c r="D93" s="88"/>
      <c r="E93" s="88"/>
      <c r="F93" s="88"/>
      <c r="G93" s="88"/>
      <c r="H93" s="88"/>
      <c r="I93" s="88"/>
      <c r="J93" s="8"/>
      <c r="K93" s="8"/>
      <c r="L93" s="15"/>
    </row>
    <row r="94" spans="1:12" ht="58" customHeight="1" x14ac:dyDescent="0.2">
      <c r="A94" s="46"/>
      <c r="B94" s="47" t="s">
        <v>169</v>
      </c>
      <c r="C94" s="85" t="s">
        <v>170</v>
      </c>
      <c r="D94" s="86"/>
      <c r="E94" s="86"/>
      <c r="F94" s="86"/>
      <c r="G94" s="86"/>
      <c r="H94" s="86"/>
      <c r="I94" s="86"/>
      <c r="J94" s="8"/>
      <c r="K94" s="8"/>
      <c r="L94" s="15"/>
    </row>
    <row r="95" spans="1:12" ht="17" customHeight="1" x14ac:dyDescent="0.2">
      <c r="A95" s="48"/>
      <c r="B95" s="49" t="s">
        <v>70</v>
      </c>
      <c r="C95" s="50" t="s">
        <v>171</v>
      </c>
      <c r="D95" s="50" t="s">
        <v>172</v>
      </c>
      <c r="E95" s="51">
        <v>129</v>
      </c>
      <c r="F95" s="51">
        <f t="shared" ref="F95:F107" si="10">IF(E95="","",E95*$L$2)</f>
        <v>77.399999999999991</v>
      </c>
      <c r="G95" s="52"/>
      <c r="H95" s="52"/>
      <c r="I95" s="53" t="str">
        <f t="shared" ref="I95:I107" si="11">IF(G95="","",F95*G95)</f>
        <v/>
      </c>
      <c r="J95" s="19"/>
      <c r="K95" s="8"/>
      <c r="L95" s="15"/>
    </row>
    <row r="96" spans="1:12" ht="17" customHeight="1" x14ac:dyDescent="0.2">
      <c r="A96" s="54"/>
      <c r="B96" s="55" t="s">
        <v>65</v>
      </c>
      <c r="C96" s="56" t="s">
        <v>173</v>
      </c>
      <c r="D96" s="56" t="s">
        <v>174</v>
      </c>
      <c r="E96" s="57">
        <v>129</v>
      </c>
      <c r="F96" s="57">
        <f t="shared" si="10"/>
        <v>77.399999999999991</v>
      </c>
      <c r="G96" s="52"/>
      <c r="H96" s="52"/>
      <c r="I96" s="58" t="str">
        <f t="shared" si="11"/>
        <v/>
      </c>
      <c r="J96" s="19"/>
      <c r="K96" s="8"/>
      <c r="L96" s="15"/>
    </row>
    <row r="97" spans="1:12" ht="17" customHeight="1" x14ac:dyDescent="0.2">
      <c r="A97" s="48"/>
      <c r="B97" s="49" t="s">
        <v>60</v>
      </c>
      <c r="C97" s="50" t="s">
        <v>175</v>
      </c>
      <c r="D97" s="50" t="s">
        <v>176</v>
      </c>
      <c r="E97" s="51">
        <v>129</v>
      </c>
      <c r="F97" s="51">
        <f t="shared" si="10"/>
        <v>77.399999999999991</v>
      </c>
      <c r="G97" s="52"/>
      <c r="H97" s="52"/>
      <c r="I97" s="53" t="str">
        <f t="shared" si="11"/>
        <v/>
      </c>
      <c r="J97" s="19"/>
      <c r="K97" s="8"/>
      <c r="L97" s="15"/>
    </row>
    <row r="98" spans="1:12" ht="17" customHeight="1" x14ac:dyDescent="0.2">
      <c r="A98" s="54"/>
      <c r="B98" s="55" t="s">
        <v>57</v>
      </c>
      <c r="C98" s="56" t="s">
        <v>177</v>
      </c>
      <c r="D98" s="56" t="s">
        <v>178</v>
      </c>
      <c r="E98" s="57">
        <v>129</v>
      </c>
      <c r="F98" s="57">
        <f t="shared" si="10"/>
        <v>77.399999999999991</v>
      </c>
      <c r="G98" s="52"/>
      <c r="H98" s="52"/>
      <c r="I98" s="58" t="str">
        <f t="shared" si="11"/>
        <v/>
      </c>
      <c r="J98" s="19"/>
      <c r="K98" s="8"/>
      <c r="L98" s="15"/>
    </row>
    <row r="99" spans="1:12" ht="17" customHeight="1" x14ac:dyDescent="0.2">
      <c r="A99" s="48"/>
      <c r="B99" s="49" t="s">
        <v>67</v>
      </c>
      <c r="C99" s="50" t="s">
        <v>179</v>
      </c>
      <c r="D99" s="50" t="s">
        <v>180</v>
      </c>
      <c r="E99" s="51">
        <v>129</v>
      </c>
      <c r="F99" s="51">
        <f t="shared" si="10"/>
        <v>77.399999999999991</v>
      </c>
      <c r="G99" s="52"/>
      <c r="H99" s="52"/>
      <c r="I99" s="53" t="str">
        <f t="shared" si="11"/>
        <v/>
      </c>
      <c r="J99" s="19"/>
      <c r="K99" s="8"/>
      <c r="L99" s="15"/>
    </row>
    <row r="100" spans="1:12" ht="17" customHeight="1" x14ac:dyDescent="0.2">
      <c r="A100" s="54"/>
      <c r="B100" s="55" t="s">
        <v>75</v>
      </c>
      <c r="C100" s="56" t="s">
        <v>181</v>
      </c>
      <c r="D100" s="56" t="s">
        <v>182</v>
      </c>
      <c r="E100" s="57">
        <v>129</v>
      </c>
      <c r="F100" s="57">
        <f t="shared" si="10"/>
        <v>77.399999999999991</v>
      </c>
      <c r="G100" s="52"/>
      <c r="H100" s="52"/>
      <c r="I100" s="58" t="str">
        <f t="shared" si="11"/>
        <v/>
      </c>
      <c r="J100" s="19"/>
      <c r="K100" s="8"/>
      <c r="L100" s="15"/>
    </row>
    <row r="101" spans="1:12" ht="17" customHeight="1" x14ac:dyDescent="0.2">
      <c r="A101" s="48"/>
      <c r="B101" s="49" t="s">
        <v>72</v>
      </c>
      <c r="C101" s="50" t="s">
        <v>183</v>
      </c>
      <c r="D101" s="50" t="s">
        <v>184</v>
      </c>
      <c r="E101" s="51">
        <v>129</v>
      </c>
      <c r="F101" s="51">
        <f t="shared" si="10"/>
        <v>77.399999999999991</v>
      </c>
      <c r="G101" s="52"/>
      <c r="H101" s="52"/>
      <c r="I101" s="53" t="str">
        <f t="shared" si="11"/>
        <v/>
      </c>
      <c r="J101" s="19"/>
      <c r="K101" s="8"/>
      <c r="L101" s="15"/>
    </row>
    <row r="102" spans="1:12" ht="17" customHeight="1" x14ac:dyDescent="0.2">
      <c r="A102" s="54"/>
      <c r="B102" s="55" t="s">
        <v>93</v>
      </c>
      <c r="C102" s="56" t="s">
        <v>185</v>
      </c>
      <c r="D102" s="56" t="s">
        <v>186</v>
      </c>
      <c r="E102" s="57">
        <v>129</v>
      </c>
      <c r="F102" s="57">
        <f t="shared" si="10"/>
        <v>77.399999999999991</v>
      </c>
      <c r="G102" s="52"/>
      <c r="H102" s="52"/>
      <c r="I102" s="58" t="str">
        <f t="shared" si="11"/>
        <v/>
      </c>
      <c r="J102" s="19"/>
      <c r="K102" s="8"/>
      <c r="L102" s="15"/>
    </row>
    <row r="103" spans="1:12" ht="17" customHeight="1" x14ac:dyDescent="0.2">
      <c r="A103" s="48"/>
      <c r="B103" s="49" t="s">
        <v>62</v>
      </c>
      <c r="C103" s="50" t="s">
        <v>187</v>
      </c>
      <c r="D103" s="50" t="s">
        <v>188</v>
      </c>
      <c r="E103" s="51">
        <v>129</v>
      </c>
      <c r="F103" s="51">
        <f t="shared" si="10"/>
        <v>77.399999999999991</v>
      </c>
      <c r="G103" s="52"/>
      <c r="H103" s="52"/>
      <c r="I103" s="53" t="str">
        <f t="shared" si="11"/>
        <v/>
      </c>
      <c r="J103" s="19"/>
      <c r="K103" s="8"/>
      <c r="L103" s="15"/>
    </row>
    <row r="104" spans="1:12" ht="17" customHeight="1" x14ac:dyDescent="0.2">
      <c r="A104" s="54"/>
      <c r="B104" s="55" t="s">
        <v>54</v>
      </c>
      <c r="C104" s="56" t="s">
        <v>189</v>
      </c>
      <c r="D104" s="56" t="s">
        <v>190</v>
      </c>
      <c r="E104" s="57">
        <v>129</v>
      </c>
      <c r="F104" s="57">
        <f t="shared" si="10"/>
        <v>77.399999999999991</v>
      </c>
      <c r="G104" s="52"/>
      <c r="H104" s="52"/>
      <c r="I104" s="58" t="str">
        <f t="shared" si="11"/>
        <v/>
      </c>
      <c r="J104" s="19"/>
      <c r="K104" s="8"/>
      <c r="L104" s="15"/>
    </row>
    <row r="105" spans="1:12" ht="17" customHeight="1" x14ac:dyDescent="0.2">
      <c r="A105" s="48"/>
      <c r="B105" s="49" t="s">
        <v>50</v>
      </c>
      <c r="C105" s="50" t="s">
        <v>191</v>
      </c>
      <c r="D105" s="50" t="s">
        <v>192</v>
      </c>
      <c r="E105" s="51">
        <v>129</v>
      </c>
      <c r="F105" s="51">
        <f t="shared" si="10"/>
        <v>77.399999999999991</v>
      </c>
      <c r="G105" s="52"/>
      <c r="H105" s="52"/>
      <c r="I105" s="53" t="str">
        <f t="shared" si="11"/>
        <v/>
      </c>
      <c r="J105" s="19"/>
      <c r="K105" s="8"/>
      <c r="L105" s="15"/>
    </row>
    <row r="106" spans="1:12" ht="17" customHeight="1" x14ac:dyDescent="0.2">
      <c r="A106" s="54"/>
      <c r="B106" s="55" t="s">
        <v>52</v>
      </c>
      <c r="C106" s="56" t="s">
        <v>193</v>
      </c>
      <c r="D106" s="56" t="s">
        <v>194</v>
      </c>
      <c r="E106" s="57">
        <v>129</v>
      </c>
      <c r="F106" s="57">
        <f t="shared" si="10"/>
        <v>77.399999999999991</v>
      </c>
      <c r="G106" s="52"/>
      <c r="H106" s="52"/>
      <c r="I106" s="58" t="str">
        <f t="shared" si="11"/>
        <v/>
      </c>
      <c r="J106" s="19"/>
      <c r="K106" s="8"/>
      <c r="L106" s="15"/>
    </row>
    <row r="107" spans="1:12" ht="17" customHeight="1" x14ac:dyDescent="0.2">
      <c r="A107" s="48"/>
      <c r="B107" s="49" t="s">
        <v>47</v>
      </c>
      <c r="C107" s="50" t="s">
        <v>195</v>
      </c>
      <c r="D107" s="50" t="s">
        <v>196</v>
      </c>
      <c r="E107" s="51">
        <v>129</v>
      </c>
      <c r="F107" s="51">
        <f t="shared" si="10"/>
        <v>77.399999999999991</v>
      </c>
      <c r="G107" s="52"/>
      <c r="H107" s="52"/>
      <c r="I107" s="53" t="str">
        <f t="shared" si="11"/>
        <v/>
      </c>
      <c r="J107" s="19"/>
      <c r="K107" s="8"/>
      <c r="L107" s="15"/>
    </row>
    <row r="108" spans="1:12" ht="14.5" customHeight="1" x14ac:dyDescent="0.2">
      <c r="A108" s="61"/>
      <c r="B108" s="22"/>
      <c r="C108" s="22"/>
      <c r="D108" s="22"/>
      <c r="E108" s="22"/>
      <c r="F108" s="22"/>
      <c r="G108" s="22"/>
      <c r="H108" s="22"/>
      <c r="I108" s="22"/>
      <c r="J108" s="8"/>
      <c r="K108" s="8"/>
      <c r="L108" s="15"/>
    </row>
    <row r="109" spans="1:12" ht="20" customHeight="1" x14ac:dyDescent="0.2">
      <c r="A109" s="87" t="s">
        <v>197</v>
      </c>
      <c r="B109" s="88"/>
      <c r="C109" s="88"/>
      <c r="D109" s="88"/>
      <c r="E109" s="88"/>
      <c r="F109" s="88"/>
      <c r="G109" s="88"/>
      <c r="H109" s="88"/>
      <c r="I109" s="88"/>
      <c r="J109" s="8"/>
      <c r="K109" s="8"/>
      <c r="L109" s="15"/>
    </row>
    <row r="110" spans="1:12" ht="58" customHeight="1" x14ac:dyDescent="0.2">
      <c r="A110" s="46"/>
      <c r="B110" s="47" t="s">
        <v>198</v>
      </c>
      <c r="C110" s="85" t="s">
        <v>199</v>
      </c>
      <c r="D110" s="86"/>
      <c r="E110" s="86"/>
      <c r="F110" s="86"/>
      <c r="G110" s="86"/>
      <c r="H110" s="86"/>
      <c r="I110" s="86"/>
      <c r="J110" s="8"/>
      <c r="K110" s="8"/>
      <c r="L110" s="15"/>
    </row>
    <row r="111" spans="1:12" ht="17" customHeight="1" x14ac:dyDescent="0.2">
      <c r="A111" s="48"/>
      <c r="B111" s="49" t="s">
        <v>93</v>
      </c>
      <c r="C111" s="50" t="s">
        <v>200</v>
      </c>
      <c r="D111" s="50" t="s">
        <v>201</v>
      </c>
      <c r="E111" s="51">
        <v>179</v>
      </c>
      <c r="F111" s="51">
        <f t="shared" ref="F111:F117" si="12">IF(E111="","",E111*$L$2)</f>
        <v>107.39999999999999</v>
      </c>
      <c r="G111" s="52"/>
      <c r="H111" s="52"/>
      <c r="I111" s="53" t="str">
        <f t="shared" ref="I111:I117" si="13">IF(G111="","",F111*G111)</f>
        <v/>
      </c>
      <c r="J111" s="19"/>
      <c r="K111" s="8"/>
      <c r="L111" s="15"/>
    </row>
    <row r="112" spans="1:12" ht="17" customHeight="1" x14ac:dyDescent="0.2">
      <c r="A112" s="54"/>
      <c r="B112" s="55" t="s">
        <v>75</v>
      </c>
      <c r="C112" s="56" t="s">
        <v>202</v>
      </c>
      <c r="D112" s="56" t="s">
        <v>203</v>
      </c>
      <c r="E112" s="57">
        <v>179</v>
      </c>
      <c r="F112" s="57">
        <f t="shared" si="12"/>
        <v>107.39999999999999</v>
      </c>
      <c r="G112" s="52"/>
      <c r="H112" s="52"/>
      <c r="I112" s="58" t="str">
        <f t="shared" si="13"/>
        <v/>
      </c>
      <c r="J112" s="19"/>
      <c r="K112" s="8"/>
      <c r="L112" s="15"/>
    </row>
    <row r="113" spans="1:12" ht="17" customHeight="1" x14ac:dyDescent="0.2">
      <c r="A113" s="48"/>
      <c r="B113" s="49" t="s">
        <v>50</v>
      </c>
      <c r="C113" s="50" t="s">
        <v>204</v>
      </c>
      <c r="D113" s="50" t="s">
        <v>205</v>
      </c>
      <c r="E113" s="51">
        <v>179</v>
      </c>
      <c r="F113" s="51">
        <f t="shared" si="12"/>
        <v>107.39999999999999</v>
      </c>
      <c r="G113" s="52"/>
      <c r="H113" s="52"/>
      <c r="I113" s="53" t="str">
        <f t="shared" si="13"/>
        <v/>
      </c>
      <c r="J113" s="19"/>
      <c r="K113" s="8"/>
      <c r="L113" s="15"/>
    </row>
    <row r="114" spans="1:12" ht="17" customHeight="1" x14ac:dyDescent="0.2">
      <c r="A114" s="54"/>
      <c r="B114" s="55" t="s">
        <v>65</v>
      </c>
      <c r="C114" s="56" t="s">
        <v>206</v>
      </c>
      <c r="D114" s="56" t="s">
        <v>207</v>
      </c>
      <c r="E114" s="57">
        <v>179</v>
      </c>
      <c r="F114" s="57">
        <f t="shared" si="12"/>
        <v>107.39999999999999</v>
      </c>
      <c r="G114" s="52"/>
      <c r="H114" s="52"/>
      <c r="I114" s="58" t="str">
        <f t="shared" si="13"/>
        <v/>
      </c>
      <c r="J114" s="19"/>
      <c r="K114" s="8"/>
      <c r="L114" s="15"/>
    </row>
    <row r="115" spans="1:12" ht="17" customHeight="1" x14ac:dyDescent="0.2">
      <c r="A115" s="48"/>
      <c r="B115" s="49" t="s">
        <v>208</v>
      </c>
      <c r="C115" s="50" t="s">
        <v>209</v>
      </c>
      <c r="D115" s="50" t="s">
        <v>210</v>
      </c>
      <c r="E115" s="51">
        <v>199</v>
      </c>
      <c r="F115" s="51">
        <f t="shared" si="12"/>
        <v>119.39999999999999</v>
      </c>
      <c r="G115" s="52"/>
      <c r="H115" s="52"/>
      <c r="I115" s="53" t="str">
        <f t="shared" si="13"/>
        <v/>
      </c>
      <c r="J115" s="19"/>
      <c r="K115" s="8"/>
      <c r="L115" s="15"/>
    </row>
    <row r="116" spans="1:12" ht="17" customHeight="1" x14ac:dyDescent="0.2">
      <c r="A116" s="54"/>
      <c r="B116" s="55" t="s">
        <v>211</v>
      </c>
      <c r="C116" s="56" t="s">
        <v>212</v>
      </c>
      <c r="D116" s="56" t="s">
        <v>213</v>
      </c>
      <c r="E116" s="57">
        <v>199</v>
      </c>
      <c r="F116" s="57">
        <f t="shared" si="12"/>
        <v>119.39999999999999</v>
      </c>
      <c r="G116" s="52"/>
      <c r="H116" s="52"/>
      <c r="I116" s="58" t="str">
        <f t="shared" si="13"/>
        <v/>
      </c>
      <c r="J116" s="19"/>
      <c r="K116" s="8"/>
      <c r="L116" s="15"/>
    </row>
    <row r="117" spans="1:12" ht="17" customHeight="1" x14ac:dyDescent="0.2">
      <c r="A117" s="48"/>
      <c r="B117" s="49" t="s">
        <v>214</v>
      </c>
      <c r="C117" s="50" t="s">
        <v>215</v>
      </c>
      <c r="D117" s="50" t="s">
        <v>216</v>
      </c>
      <c r="E117" s="51">
        <v>199</v>
      </c>
      <c r="F117" s="51">
        <f t="shared" si="12"/>
        <v>119.39999999999999</v>
      </c>
      <c r="G117" s="52"/>
      <c r="H117" s="52"/>
      <c r="I117" s="53" t="str">
        <f t="shared" si="13"/>
        <v/>
      </c>
      <c r="J117" s="19"/>
      <c r="K117" s="8"/>
      <c r="L117" s="15"/>
    </row>
    <row r="118" spans="1:12" ht="14.5" customHeight="1" x14ac:dyDescent="0.2">
      <c r="A118" s="61"/>
      <c r="B118" s="22"/>
      <c r="C118" s="22"/>
      <c r="D118" s="22"/>
      <c r="E118" s="22"/>
      <c r="F118" s="22"/>
      <c r="G118" s="22"/>
      <c r="H118" s="22"/>
      <c r="I118" s="22"/>
      <c r="J118" s="8"/>
      <c r="K118" s="8"/>
      <c r="L118" s="15"/>
    </row>
    <row r="119" spans="1:12" ht="20" customHeight="1" x14ac:dyDescent="0.2">
      <c r="A119" s="87" t="s">
        <v>217</v>
      </c>
      <c r="B119" s="88"/>
      <c r="C119" s="88"/>
      <c r="D119" s="88"/>
      <c r="E119" s="88"/>
      <c r="F119" s="88"/>
      <c r="G119" s="88"/>
      <c r="H119" s="88"/>
      <c r="I119" s="88"/>
      <c r="J119" s="8"/>
      <c r="K119" s="8"/>
      <c r="L119" s="15"/>
    </row>
    <row r="120" spans="1:12" ht="58" customHeight="1" x14ac:dyDescent="0.2">
      <c r="A120" s="46"/>
      <c r="B120" s="47" t="s">
        <v>218</v>
      </c>
      <c r="C120" s="85" t="s">
        <v>219</v>
      </c>
      <c r="D120" s="86"/>
      <c r="E120" s="86"/>
      <c r="F120" s="86"/>
      <c r="G120" s="86"/>
      <c r="H120" s="86"/>
      <c r="I120" s="86"/>
      <c r="J120" s="8"/>
      <c r="K120" s="8"/>
      <c r="L120" s="15"/>
    </row>
    <row r="121" spans="1:12" ht="17" customHeight="1" x14ac:dyDescent="0.2">
      <c r="A121" s="48"/>
      <c r="B121" s="49" t="s">
        <v>93</v>
      </c>
      <c r="C121" s="50" t="s">
        <v>220</v>
      </c>
      <c r="D121" s="59">
        <v>850041928913</v>
      </c>
      <c r="E121" s="51">
        <v>89</v>
      </c>
      <c r="F121" s="51">
        <f>IF(E121="","",E121*$L$2)</f>
        <v>53.4</v>
      </c>
      <c r="G121" s="52"/>
      <c r="H121" s="52"/>
      <c r="I121" s="53" t="str">
        <f>IF(G121="","",F121*G121)</f>
        <v/>
      </c>
      <c r="J121" s="19"/>
      <c r="K121" s="8"/>
      <c r="L121" s="15"/>
    </row>
    <row r="122" spans="1:12" ht="17" customHeight="1" x14ac:dyDescent="0.2">
      <c r="A122" s="54"/>
      <c r="B122" s="55" t="s">
        <v>50</v>
      </c>
      <c r="C122" s="56" t="s">
        <v>221</v>
      </c>
      <c r="D122" s="60">
        <v>850041928135</v>
      </c>
      <c r="E122" s="57">
        <v>89</v>
      </c>
      <c r="F122" s="57">
        <f>IF(E122="","",E122*$L$2)</f>
        <v>53.4</v>
      </c>
      <c r="G122" s="52"/>
      <c r="H122" s="52"/>
      <c r="I122" s="58" t="str">
        <f>IF(G122="","",F122*G122)</f>
        <v/>
      </c>
      <c r="J122" s="19"/>
      <c r="K122" s="8"/>
      <c r="L122" s="15"/>
    </row>
    <row r="123" spans="1:12" ht="17" customHeight="1" x14ac:dyDescent="0.2">
      <c r="A123" s="48"/>
      <c r="B123" s="49" t="s">
        <v>65</v>
      </c>
      <c r="C123" s="50" t="s">
        <v>222</v>
      </c>
      <c r="D123" s="59">
        <v>850041928883</v>
      </c>
      <c r="E123" s="51">
        <v>89</v>
      </c>
      <c r="F123" s="51">
        <f>IF(E123="","",E123*$L$2)</f>
        <v>53.4</v>
      </c>
      <c r="G123" s="52"/>
      <c r="H123" s="52"/>
      <c r="I123" s="53" t="str">
        <f>IF(G123="","",F123*G123)</f>
        <v/>
      </c>
      <c r="J123" s="19"/>
      <c r="K123" s="8"/>
      <c r="L123" s="15"/>
    </row>
    <row r="124" spans="1:12" ht="17" customHeight="1" x14ac:dyDescent="0.2">
      <c r="A124" s="54"/>
      <c r="B124" s="55" t="s">
        <v>75</v>
      </c>
      <c r="C124" s="56" t="s">
        <v>223</v>
      </c>
      <c r="D124" s="60">
        <v>850041928609</v>
      </c>
      <c r="E124" s="57">
        <v>89</v>
      </c>
      <c r="F124" s="57">
        <f>IF(E124="","",E124*$L$2)</f>
        <v>53.4</v>
      </c>
      <c r="G124" s="52"/>
      <c r="H124" s="52"/>
      <c r="I124" s="58" t="str">
        <f>IF(G124="","",F124*G124)</f>
        <v/>
      </c>
      <c r="J124" s="19"/>
      <c r="K124" s="8"/>
      <c r="L124" s="15"/>
    </row>
    <row r="125" spans="1:12" ht="14.5" customHeight="1" x14ac:dyDescent="0.2">
      <c r="A125" s="61"/>
      <c r="B125" s="22"/>
      <c r="C125" s="22"/>
      <c r="D125" s="22"/>
      <c r="E125" s="22"/>
      <c r="F125" s="22"/>
      <c r="G125" s="22"/>
      <c r="H125" s="22"/>
      <c r="I125" s="22"/>
      <c r="J125" s="8"/>
      <c r="K125" s="8"/>
      <c r="L125" s="15"/>
    </row>
    <row r="126" spans="1:12" ht="58" customHeight="1" x14ac:dyDescent="0.2">
      <c r="A126" s="46"/>
      <c r="B126" s="47" t="s">
        <v>224</v>
      </c>
      <c r="C126" s="85" t="s">
        <v>219</v>
      </c>
      <c r="D126" s="86"/>
      <c r="E126" s="86"/>
      <c r="F126" s="86"/>
      <c r="G126" s="86"/>
      <c r="H126" s="86"/>
      <c r="I126" s="86"/>
      <c r="J126" s="8"/>
      <c r="K126" s="8"/>
      <c r="L126" s="15"/>
    </row>
    <row r="127" spans="1:12" ht="17" customHeight="1" x14ac:dyDescent="0.2">
      <c r="A127" s="48"/>
      <c r="B127" s="49" t="s">
        <v>93</v>
      </c>
      <c r="C127" s="50" t="s">
        <v>225</v>
      </c>
      <c r="D127" s="50" t="s">
        <v>226</v>
      </c>
      <c r="E127" s="51">
        <v>99</v>
      </c>
      <c r="F127" s="51">
        <f>IF(E127="","",E127*$L$2)</f>
        <v>59.4</v>
      </c>
      <c r="G127" s="52"/>
      <c r="H127" s="52"/>
      <c r="I127" s="53" t="str">
        <f>IF(G127="","",F127*G127)</f>
        <v/>
      </c>
      <c r="J127" s="19"/>
      <c r="K127" s="8"/>
      <c r="L127" s="15"/>
    </row>
    <row r="128" spans="1:12" ht="17" customHeight="1" x14ac:dyDescent="0.2">
      <c r="A128" s="54"/>
      <c r="B128" s="55" t="s">
        <v>75</v>
      </c>
      <c r="C128" s="56" t="s">
        <v>227</v>
      </c>
      <c r="D128" s="56" t="s">
        <v>228</v>
      </c>
      <c r="E128" s="57">
        <v>99</v>
      </c>
      <c r="F128" s="57">
        <f>IF(E128="","",E128*$L$2)</f>
        <v>59.4</v>
      </c>
      <c r="G128" s="52"/>
      <c r="H128" s="52"/>
      <c r="I128" s="58" t="str">
        <f>IF(G128="","",F128*G128)</f>
        <v/>
      </c>
      <c r="J128" s="19"/>
      <c r="K128" s="8"/>
      <c r="L128" s="15"/>
    </row>
    <row r="129" spans="1:12" ht="17" customHeight="1" x14ac:dyDescent="0.2">
      <c r="A129" s="48"/>
      <c r="B129" s="49" t="s">
        <v>50</v>
      </c>
      <c r="C129" s="50" t="s">
        <v>229</v>
      </c>
      <c r="D129" s="50" t="s">
        <v>230</v>
      </c>
      <c r="E129" s="51">
        <v>99</v>
      </c>
      <c r="F129" s="51">
        <f>IF(E129="","",E129*$L$2)</f>
        <v>59.4</v>
      </c>
      <c r="G129" s="52"/>
      <c r="H129" s="52"/>
      <c r="I129" s="53" t="str">
        <f>IF(G129="","",F129*G129)</f>
        <v/>
      </c>
      <c r="J129" s="19"/>
      <c r="K129" s="8"/>
      <c r="L129" s="15"/>
    </row>
    <row r="130" spans="1:12" ht="17" customHeight="1" x14ac:dyDescent="0.2">
      <c r="A130" s="54"/>
      <c r="B130" s="55" t="s">
        <v>65</v>
      </c>
      <c r="C130" s="56" t="s">
        <v>231</v>
      </c>
      <c r="D130" s="56" t="s">
        <v>232</v>
      </c>
      <c r="E130" s="57">
        <v>99</v>
      </c>
      <c r="F130" s="57">
        <f>IF(E130="","",E130*$L$2)</f>
        <v>59.4</v>
      </c>
      <c r="G130" s="52"/>
      <c r="H130" s="52"/>
      <c r="I130" s="58" t="str">
        <f>IF(G130="","",F130*G130)</f>
        <v/>
      </c>
      <c r="J130" s="19"/>
      <c r="K130" s="8"/>
      <c r="L130" s="15"/>
    </row>
    <row r="131" spans="1:12" ht="14.5" customHeight="1" x14ac:dyDescent="0.2">
      <c r="A131" s="61"/>
      <c r="B131" s="22"/>
      <c r="C131" s="22"/>
      <c r="D131" s="22"/>
      <c r="E131" s="22"/>
      <c r="F131" s="22"/>
      <c r="G131" s="22"/>
      <c r="H131" s="22"/>
      <c r="I131" s="22"/>
      <c r="J131" s="8"/>
      <c r="K131" s="8"/>
      <c r="L131" s="15"/>
    </row>
    <row r="132" spans="1:12" ht="58" customHeight="1" x14ac:dyDescent="0.2">
      <c r="A132" s="46"/>
      <c r="B132" s="47" t="s">
        <v>233</v>
      </c>
      <c r="C132" s="85" t="s">
        <v>234</v>
      </c>
      <c r="D132" s="86"/>
      <c r="E132" s="86"/>
      <c r="F132" s="86"/>
      <c r="G132" s="86"/>
      <c r="H132" s="86"/>
      <c r="I132" s="86"/>
      <c r="J132" s="8"/>
      <c r="K132" s="8"/>
      <c r="L132" s="15"/>
    </row>
    <row r="133" spans="1:12" ht="17" customHeight="1" x14ac:dyDescent="0.2">
      <c r="A133" s="48"/>
      <c r="B133" s="49" t="s">
        <v>93</v>
      </c>
      <c r="C133" s="50" t="s">
        <v>235</v>
      </c>
      <c r="D133" s="50" t="s">
        <v>236</v>
      </c>
      <c r="E133" s="51">
        <v>129</v>
      </c>
      <c r="F133" s="51">
        <f>IF(E133="","",E133*$L$2)</f>
        <v>77.399999999999991</v>
      </c>
      <c r="G133" s="52"/>
      <c r="H133" s="52"/>
      <c r="I133" s="53" t="str">
        <f>IF(G133="","",F133*G133)</f>
        <v/>
      </c>
      <c r="J133" s="19"/>
      <c r="K133" s="8"/>
      <c r="L133" s="15"/>
    </row>
    <row r="134" spans="1:12" ht="17" customHeight="1" x14ac:dyDescent="0.2">
      <c r="A134" s="54"/>
      <c r="B134" s="55" t="s">
        <v>75</v>
      </c>
      <c r="C134" s="56" t="s">
        <v>237</v>
      </c>
      <c r="D134" s="60">
        <v>850041928401</v>
      </c>
      <c r="E134" s="57">
        <v>129</v>
      </c>
      <c r="F134" s="57">
        <f>IF(E134="","",E134*$L$2)</f>
        <v>77.399999999999991</v>
      </c>
      <c r="G134" s="52"/>
      <c r="H134" s="52"/>
      <c r="I134" s="58" t="str">
        <f>IF(G134="","",F134*G134)</f>
        <v/>
      </c>
      <c r="J134" s="19"/>
      <c r="K134" s="8"/>
      <c r="L134" s="15"/>
    </row>
    <row r="135" spans="1:12" ht="17" customHeight="1" x14ac:dyDescent="0.2">
      <c r="A135" s="48"/>
      <c r="B135" s="49" t="s">
        <v>50</v>
      </c>
      <c r="C135" s="50" t="s">
        <v>238</v>
      </c>
      <c r="D135" s="50" t="s">
        <v>239</v>
      </c>
      <c r="E135" s="51">
        <v>129</v>
      </c>
      <c r="F135" s="51">
        <f>IF(E135="","",E135*$L$2)</f>
        <v>77.399999999999991</v>
      </c>
      <c r="G135" s="52"/>
      <c r="H135" s="52"/>
      <c r="I135" s="53" t="str">
        <f>IF(G135="","",F135*G135)</f>
        <v/>
      </c>
      <c r="J135" s="19"/>
      <c r="K135" s="8"/>
      <c r="L135" s="15"/>
    </row>
    <row r="136" spans="1:12" ht="17" customHeight="1" x14ac:dyDescent="0.2">
      <c r="A136" s="54"/>
      <c r="B136" s="55" t="s">
        <v>65</v>
      </c>
      <c r="C136" s="56" t="s">
        <v>240</v>
      </c>
      <c r="D136" s="56" t="s">
        <v>241</v>
      </c>
      <c r="E136" s="57">
        <v>129</v>
      </c>
      <c r="F136" s="57">
        <f>IF(E136="","",E136*$L$2)</f>
        <v>77.399999999999991</v>
      </c>
      <c r="G136" s="52"/>
      <c r="H136" s="52"/>
      <c r="I136" s="58" t="str">
        <f>IF(G136="","",F136*G136)</f>
        <v/>
      </c>
      <c r="J136" s="19"/>
      <c r="K136" s="8"/>
      <c r="L136" s="15"/>
    </row>
    <row r="137" spans="1:12" ht="14.5" customHeight="1" x14ac:dyDescent="0.2">
      <c r="A137" s="61"/>
      <c r="B137" s="22"/>
      <c r="C137" s="22"/>
      <c r="D137" s="22"/>
      <c r="E137" s="22"/>
      <c r="F137" s="22"/>
      <c r="G137" s="22"/>
      <c r="H137" s="22"/>
      <c r="I137" s="22"/>
      <c r="J137" s="8"/>
      <c r="K137" s="8"/>
      <c r="L137" s="15"/>
    </row>
    <row r="138" spans="1:12" ht="58" customHeight="1" x14ac:dyDescent="0.2">
      <c r="A138" s="46"/>
      <c r="B138" s="47" t="s">
        <v>242</v>
      </c>
      <c r="C138" s="85" t="s">
        <v>243</v>
      </c>
      <c r="D138" s="86"/>
      <c r="E138" s="86"/>
      <c r="F138" s="86"/>
      <c r="G138" s="86"/>
      <c r="H138" s="86"/>
      <c r="I138" s="86"/>
      <c r="J138" s="8"/>
      <c r="K138" s="8"/>
      <c r="L138" s="15"/>
    </row>
    <row r="139" spans="1:12" ht="17" customHeight="1" x14ac:dyDescent="0.2">
      <c r="A139" s="48"/>
      <c r="B139" s="49" t="s">
        <v>93</v>
      </c>
      <c r="C139" s="50" t="s">
        <v>244</v>
      </c>
      <c r="D139" s="50" t="s">
        <v>245</v>
      </c>
      <c r="E139" s="51">
        <v>189</v>
      </c>
      <c r="F139" s="51">
        <f>IF(E139="","",E139*$L$2)</f>
        <v>113.39999999999999</v>
      </c>
      <c r="G139" s="52"/>
      <c r="H139" s="52"/>
      <c r="I139" s="53" t="str">
        <f>IF(G139="","",F139*G139)</f>
        <v/>
      </c>
      <c r="J139" s="19"/>
      <c r="K139" s="8"/>
      <c r="L139" s="15"/>
    </row>
    <row r="140" spans="1:12" ht="17" customHeight="1" x14ac:dyDescent="0.2">
      <c r="A140" s="54"/>
      <c r="B140" s="55" t="s">
        <v>75</v>
      </c>
      <c r="C140" s="56" t="s">
        <v>246</v>
      </c>
      <c r="D140" s="56" t="s">
        <v>247</v>
      </c>
      <c r="E140" s="57">
        <v>189</v>
      </c>
      <c r="F140" s="57">
        <f>IF(E140="","",E140*$L$2)</f>
        <v>113.39999999999999</v>
      </c>
      <c r="G140" s="52"/>
      <c r="H140" s="52"/>
      <c r="I140" s="58" t="str">
        <f>IF(G140="","",F140*G140)</f>
        <v/>
      </c>
      <c r="J140" s="19"/>
      <c r="K140" s="8"/>
      <c r="L140" s="15"/>
    </row>
    <row r="141" spans="1:12" ht="17" customHeight="1" x14ac:dyDescent="0.2">
      <c r="A141" s="48"/>
      <c r="B141" s="49" t="s">
        <v>50</v>
      </c>
      <c r="C141" s="50" t="s">
        <v>248</v>
      </c>
      <c r="D141" s="50" t="s">
        <v>249</v>
      </c>
      <c r="E141" s="51">
        <v>189</v>
      </c>
      <c r="F141" s="51">
        <f>IF(E141="","",E141*$L$2)</f>
        <v>113.39999999999999</v>
      </c>
      <c r="G141" s="52"/>
      <c r="H141" s="52"/>
      <c r="I141" s="53" t="str">
        <f>IF(G141="","",F141*G141)</f>
        <v/>
      </c>
      <c r="J141" s="19"/>
      <c r="K141" s="8"/>
      <c r="L141" s="15"/>
    </row>
    <row r="142" spans="1:12" ht="17" customHeight="1" x14ac:dyDescent="0.2">
      <c r="A142" s="54"/>
      <c r="B142" s="55" t="s">
        <v>65</v>
      </c>
      <c r="C142" s="56" t="s">
        <v>250</v>
      </c>
      <c r="D142" s="56" t="s">
        <v>251</v>
      </c>
      <c r="E142" s="57">
        <v>189</v>
      </c>
      <c r="F142" s="57">
        <f>IF(E142="","",E142*$L$2)</f>
        <v>113.39999999999999</v>
      </c>
      <c r="G142" s="52"/>
      <c r="H142" s="52"/>
      <c r="I142" s="58" t="str">
        <f>IF(G142="","",F142*G142)</f>
        <v/>
      </c>
      <c r="J142" s="19"/>
      <c r="K142" s="8"/>
      <c r="L142" s="15"/>
    </row>
    <row r="143" spans="1:12" ht="14.5" customHeight="1" x14ac:dyDescent="0.2">
      <c r="A143" s="61"/>
      <c r="B143" s="22"/>
      <c r="C143" s="22"/>
      <c r="D143" s="22"/>
      <c r="E143" s="22"/>
      <c r="F143" s="22"/>
      <c r="G143" s="22"/>
      <c r="H143" s="22"/>
      <c r="I143" s="22"/>
      <c r="J143" s="8"/>
      <c r="K143" s="8"/>
      <c r="L143" s="15"/>
    </row>
    <row r="144" spans="1:12" ht="58" customHeight="1" x14ac:dyDescent="0.2">
      <c r="A144" s="46"/>
      <c r="B144" s="47" t="s">
        <v>252</v>
      </c>
      <c r="C144" s="85" t="s">
        <v>253</v>
      </c>
      <c r="D144" s="86"/>
      <c r="E144" s="86"/>
      <c r="F144" s="86"/>
      <c r="G144" s="86"/>
      <c r="H144" s="86"/>
      <c r="I144" s="86"/>
      <c r="J144" s="8"/>
      <c r="K144" s="8"/>
      <c r="L144" s="15"/>
    </row>
    <row r="145" spans="1:12" ht="17" customHeight="1" x14ac:dyDescent="0.2">
      <c r="A145" s="48"/>
      <c r="B145" s="49" t="s">
        <v>93</v>
      </c>
      <c r="C145" s="50" t="s">
        <v>254</v>
      </c>
      <c r="D145" s="59">
        <v>850041928623</v>
      </c>
      <c r="E145" s="51">
        <v>179</v>
      </c>
      <c r="F145" s="51">
        <f>IF(E145="","",E145*$L$2)</f>
        <v>107.39999999999999</v>
      </c>
      <c r="G145" s="52"/>
      <c r="H145" s="52"/>
      <c r="I145" s="53" t="str">
        <f>IF(G145="","",F145*G145)</f>
        <v/>
      </c>
      <c r="J145" s="19"/>
      <c r="K145" s="8"/>
      <c r="L145" s="15"/>
    </row>
    <row r="146" spans="1:12" ht="17" customHeight="1" x14ac:dyDescent="0.2">
      <c r="A146" s="54"/>
      <c r="B146" s="55" t="s">
        <v>75</v>
      </c>
      <c r="C146" s="56" t="s">
        <v>255</v>
      </c>
      <c r="D146" s="60">
        <v>850041928654</v>
      </c>
      <c r="E146" s="57">
        <v>179</v>
      </c>
      <c r="F146" s="57">
        <f>IF(E146="","",E146*$L$2)</f>
        <v>107.39999999999999</v>
      </c>
      <c r="G146" s="52"/>
      <c r="H146" s="52"/>
      <c r="I146" s="58" t="str">
        <f>IF(G146="","",F146*G146)</f>
        <v/>
      </c>
      <c r="J146" s="19"/>
      <c r="K146" s="8"/>
      <c r="L146" s="15"/>
    </row>
    <row r="147" spans="1:12" ht="17" customHeight="1" x14ac:dyDescent="0.2">
      <c r="A147" s="48"/>
      <c r="B147" s="49" t="s">
        <v>50</v>
      </c>
      <c r="C147" s="50" t="s">
        <v>256</v>
      </c>
      <c r="D147" s="59">
        <v>850041928630</v>
      </c>
      <c r="E147" s="51">
        <v>179</v>
      </c>
      <c r="F147" s="51">
        <f>IF(E147="","",E147*$L$2)</f>
        <v>107.39999999999999</v>
      </c>
      <c r="G147" s="52"/>
      <c r="H147" s="52"/>
      <c r="I147" s="53" t="str">
        <f>IF(G147="","",F147*G147)</f>
        <v/>
      </c>
      <c r="J147" s="19"/>
      <c r="K147" s="8"/>
      <c r="L147" s="15"/>
    </row>
    <row r="148" spans="1:12" ht="17" customHeight="1" x14ac:dyDescent="0.2">
      <c r="A148" s="54"/>
      <c r="B148" s="55" t="s">
        <v>65</v>
      </c>
      <c r="C148" s="56" t="s">
        <v>257</v>
      </c>
      <c r="D148" s="60">
        <v>850041928647</v>
      </c>
      <c r="E148" s="57">
        <v>179</v>
      </c>
      <c r="F148" s="57">
        <f>IF(E148="","",E148*$L$2)</f>
        <v>107.39999999999999</v>
      </c>
      <c r="G148" s="52"/>
      <c r="H148" s="52"/>
      <c r="I148" s="58" t="str">
        <f>IF(G148="","",F148*G148)</f>
        <v/>
      </c>
      <c r="J148" s="19"/>
      <c r="K148" s="8"/>
      <c r="L148" s="15"/>
    </row>
    <row r="149" spans="1:12" ht="14.5" customHeight="1" x14ac:dyDescent="0.2">
      <c r="A149" s="61"/>
      <c r="B149" s="22"/>
      <c r="C149" s="22"/>
      <c r="D149" s="22"/>
      <c r="E149" s="22"/>
      <c r="F149" s="22"/>
      <c r="G149" s="22"/>
      <c r="H149" s="22"/>
      <c r="I149" s="22"/>
      <c r="J149" s="8"/>
      <c r="K149" s="8"/>
      <c r="L149" s="15"/>
    </row>
    <row r="150" spans="1:12" ht="58" customHeight="1" x14ac:dyDescent="0.2">
      <c r="A150" s="46"/>
      <c r="B150" s="47" t="s">
        <v>258</v>
      </c>
      <c r="C150" s="85" t="s">
        <v>259</v>
      </c>
      <c r="D150" s="86"/>
      <c r="E150" s="86"/>
      <c r="F150" s="86"/>
      <c r="G150" s="86"/>
      <c r="H150" s="86"/>
      <c r="I150" s="86"/>
      <c r="J150" s="8"/>
      <c r="K150" s="8"/>
      <c r="L150" s="15"/>
    </row>
    <row r="151" spans="1:12" ht="17" customHeight="1" x14ac:dyDescent="0.2">
      <c r="A151" s="48"/>
      <c r="B151" s="49" t="s">
        <v>93</v>
      </c>
      <c r="C151" s="50" t="s">
        <v>260</v>
      </c>
      <c r="D151" s="59">
        <v>850041928661</v>
      </c>
      <c r="E151" s="51">
        <v>169</v>
      </c>
      <c r="F151" s="51">
        <f>IF(E151="","",E151*$L$2)</f>
        <v>101.39999999999999</v>
      </c>
      <c r="G151" s="52"/>
      <c r="H151" s="52"/>
      <c r="I151" s="53" t="str">
        <f>IF(G151="","",F151*G151)</f>
        <v/>
      </c>
      <c r="J151" s="19"/>
      <c r="K151" s="8"/>
      <c r="L151" s="15"/>
    </row>
    <row r="152" spans="1:12" ht="17" customHeight="1" x14ac:dyDescent="0.2">
      <c r="A152" s="54"/>
      <c r="B152" s="55" t="s">
        <v>75</v>
      </c>
      <c r="C152" s="56" t="s">
        <v>261</v>
      </c>
      <c r="D152" s="60">
        <v>850041928692</v>
      </c>
      <c r="E152" s="57">
        <v>169</v>
      </c>
      <c r="F152" s="57">
        <f>IF(E152="","",E152*$L$2)</f>
        <v>101.39999999999999</v>
      </c>
      <c r="G152" s="52"/>
      <c r="H152" s="52"/>
      <c r="I152" s="58" t="str">
        <f>IF(G152="","",F152*G152)</f>
        <v/>
      </c>
      <c r="J152" s="19"/>
      <c r="K152" s="8"/>
      <c r="L152" s="15"/>
    </row>
    <row r="153" spans="1:12" ht="17" customHeight="1" x14ac:dyDescent="0.2">
      <c r="A153" s="48"/>
      <c r="B153" s="49" t="s">
        <v>50</v>
      </c>
      <c r="C153" s="50" t="s">
        <v>262</v>
      </c>
      <c r="D153" s="59">
        <v>850041928678</v>
      </c>
      <c r="E153" s="51">
        <v>169</v>
      </c>
      <c r="F153" s="51">
        <f>IF(E153="","",E153*$L$2)</f>
        <v>101.39999999999999</v>
      </c>
      <c r="G153" s="52"/>
      <c r="H153" s="52"/>
      <c r="I153" s="53" t="str">
        <f>IF(G153="","",F153*G153)</f>
        <v/>
      </c>
      <c r="J153" s="19"/>
      <c r="K153" s="8"/>
      <c r="L153" s="15"/>
    </row>
    <row r="154" spans="1:12" ht="17" customHeight="1" x14ac:dyDescent="0.2">
      <c r="A154" s="54"/>
      <c r="B154" s="55" t="s">
        <v>65</v>
      </c>
      <c r="C154" s="56" t="s">
        <v>263</v>
      </c>
      <c r="D154" s="60">
        <v>850041928685</v>
      </c>
      <c r="E154" s="57">
        <v>169</v>
      </c>
      <c r="F154" s="57">
        <f>IF(E154="","",E154*$L$2)</f>
        <v>101.39999999999999</v>
      </c>
      <c r="G154" s="52"/>
      <c r="H154" s="52"/>
      <c r="I154" s="58" t="str">
        <f>IF(G154="","",F154*G154)</f>
        <v/>
      </c>
      <c r="J154" s="19"/>
      <c r="K154" s="8"/>
      <c r="L154" s="15"/>
    </row>
    <row r="155" spans="1:12" ht="17" customHeight="1" x14ac:dyDescent="0.2">
      <c r="A155" s="48"/>
      <c r="B155" s="48"/>
      <c r="C155" s="73"/>
      <c r="D155" s="73"/>
      <c r="E155" s="51"/>
      <c r="F155" s="53" t="str">
        <f>IF(E155="","",E155*$L$2)</f>
        <v/>
      </c>
      <c r="G155" s="74"/>
      <c r="H155" s="74"/>
      <c r="I155" s="53" t="str">
        <f>IF(G155="","",F155*G155)</f>
        <v/>
      </c>
      <c r="J155" s="62"/>
      <c r="K155" s="63"/>
      <c r="L155" s="64"/>
    </row>
    <row r="156" spans="1:12" ht="58" customHeight="1" x14ac:dyDescent="0.2">
      <c r="A156" s="75"/>
      <c r="B156" s="76" t="s">
        <v>264</v>
      </c>
      <c r="C156" s="114" t="s">
        <v>265</v>
      </c>
      <c r="D156" s="96"/>
      <c r="E156" s="96"/>
      <c r="F156" s="96"/>
      <c r="G156" s="96"/>
      <c r="H156" s="96"/>
      <c r="I156" s="96"/>
      <c r="J156" s="8"/>
      <c r="K156" s="8"/>
      <c r="L156" s="15"/>
    </row>
    <row r="157" spans="1:12" ht="14.5" customHeight="1" x14ac:dyDescent="0.2">
      <c r="A157" s="48"/>
      <c r="B157" s="49" t="s">
        <v>93</v>
      </c>
      <c r="C157" s="50" t="s">
        <v>266</v>
      </c>
      <c r="D157" s="59">
        <v>850086142084</v>
      </c>
      <c r="E157" s="51">
        <v>119</v>
      </c>
      <c r="F157" s="51">
        <f t="shared" ref="F157:F165" si="14">IF(E157="","",E157*$L$2)</f>
        <v>71.399999999999991</v>
      </c>
      <c r="G157" s="71"/>
      <c r="H157" s="71"/>
      <c r="I157" s="53" t="str">
        <f t="shared" ref="I157:I165" si="15">IF(G157="","",F157*G157)</f>
        <v/>
      </c>
      <c r="J157" s="19"/>
      <c r="K157" s="8"/>
      <c r="L157" s="15"/>
    </row>
    <row r="158" spans="1:12" ht="14.5" customHeight="1" x14ac:dyDescent="0.2">
      <c r="A158" s="54"/>
      <c r="B158" s="55" t="s">
        <v>50</v>
      </c>
      <c r="C158" s="56" t="s">
        <v>267</v>
      </c>
      <c r="D158" s="59">
        <v>850086142091</v>
      </c>
      <c r="E158" s="57">
        <v>119</v>
      </c>
      <c r="F158" s="57">
        <f t="shared" si="14"/>
        <v>71.399999999999991</v>
      </c>
      <c r="G158" s="71"/>
      <c r="H158" s="71"/>
      <c r="I158" s="58" t="str">
        <f t="shared" si="15"/>
        <v/>
      </c>
      <c r="J158" s="62"/>
      <c r="K158" s="63"/>
      <c r="L158" s="64"/>
    </row>
    <row r="159" spans="1:12" ht="14.5" customHeight="1" x14ac:dyDescent="0.2">
      <c r="A159" s="48"/>
      <c r="B159" s="49" t="s">
        <v>65</v>
      </c>
      <c r="C159" s="50" t="s">
        <v>268</v>
      </c>
      <c r="D159" s="59">
        <v>850086142107</v>
      </c>
      <c r="E159" s="51">
        <v>119</v>
      </c>
      <c r="F159" s="51">
        <f t="shared" si="14"/>
        <v>71.399999999999991</v>
      </c>
      <c r="G159" s="71"/>
      <c r="H159" s="71"/>
      <c r="I159" s="53" t="str">
        <f t="shared" si="15"/>
        <v/>
      </c>
      <c r="J159" s="62"/>
      <c r="K159" s="63"/>
      <c r="L159" s="64"/>
    </row>
    <row r="160" spans="1:12" ht="14.5" customHeight="1" x14ac:dyDescent="0.2">
      <c r="A160" s="54"/>
      <c r="B160" s="55" t="s">
        <v>75</v>
      </c>
      <c r="C160" s="56" t="s">
        <v>269</v>
      </c>
      <c r="D160" s="59">
        <v>850086142114</v>
      </c>
      <c r="E160" s="57">
        <v>119</v>
      </c>
      <c r="F160" s="57">
        <f t="shared" si="14"/>
        <v>71.399999999999991</v>
      </c>
      <c r="G160" s="71"/>
      <c r="H160" s="71"/>
      <c r="I160" s="58" t="str">
        <f t="shared" si="15"/>
        <v/>
      </c>
      <c r="J160" s="62"/>
      <c r="K160" s="63"/>
      <c r="L160" s="64"/>
    </row>
    <row r="161" spans="1:12" ht="14.5" customHeight="1" x14ac:dyDescent="0.2">
      <c r="A161" s="48"/>
      <c r="B161" s="49" t="s">
        <v>38</v>
      </c>
      <c r="C161" s="50" t="s">
        <v>270</v>
      </c>
      <c r="D161" s="59">
        <v>850086142121</v>
      </c>
      <c r="E161" s="51">
        <v>129</v>
      </c>
      <c r="F161" s="51">
        <f t="shared" si="14"/>
        <v>77.399999999999991</v>
      </c>
      <c r="G161" s="71"/>
      <c r="H161" s="71"/>
      <c r="I161" s="53" t="str">
        <f t="shared" si="15"/>
        <v/>
      </c>
      <c r="J161" s="62"/>
      <c r="K161" s="63"/>
      <c r="L161" s="64"/>
    </row>
    <row r="162" spans="1:12" ht="14.5" customHeight="1" x14ac:dyDescent="0.2">
      <c r="A162" s="54"/>
      <c r="B162" s="55" t="s">
        <v>44</v>
      </c>
      <c r="C162" s="56" t="s">
        <v>271</v>
      </c>
      <c r="D162" s="59">
        <v>850086142138</v>
      </c>
      <c r="E162" s="57">
        <v>129</v>
      </c>
      <c r="F162" s="57">
        <f t="shared" si="14"/>
        <v>77.399999999999991</v>
      </c>
      <c r="G162" s="71"/>
      <c r="H162" s="71"/>
      <c r="I162" s="58" t="str">
        <f t="shared" si="15"/>
        <v/>
      </c>
      <c r="J162" s="62"/>
      <c r="K162" s="63"/>
      <c r="L162" s="64"/>
    </row>
    <row r="163" spans="1:12" ht="14.5" customHeight="1" x14ac:dyDescent="0.2">
      <c r="A163" s="48"/>
      <c r="B163" s="49" t="s">
        <v>272</v>
      </c>
      <c r="C163" s="50" t="s">
        <v>273</v>
      </c>
      <c r="D163" s="59">
        <v>850086142145</v>
      </c>
      <c r="E163" s="51">
        <v>129</v>
      </c>
      <c r="F163" s="51">
        <f t="shared" si="14"/>
        <v>77.399999999999991</v>
      </c>
      <c r="G163" s="71"/>
      <c r="H163" s="71"/>
      <c r="I163" s="53" t="str">
        <f t="shared" si="15"/>
        <v/>
      </c>
      <c r="J163" s="62"/>
      <c r="K163" s="63"/>
      <c r="L163" s="64"/>
    </row>
    <row r="164" spans="1:12" ht="14.5" customHeight="1" x14ac:dyDescent="0.2">
      <c r="A164" s="54"/>
      <c r="B164" s="55" t="s">
        <v>72</v>
      </c>
      <c r="C164" s="56" t="s">
        <v>274</v>
      </c>
      <c r="D164" s="59">
        <v>850086142152</v>
      </c>
      <c r="E164" s="57">
        <v>129</v>
      </c>
      <c r="F164" s="57">
        <f t="shared" si="14"/>
        <v>77.399999999999991</v>
      </c>
      <c r="G164" s="71"/>
      <c r="H164" s="71"/>
      <c r="I164" s="58" t="str">
        <f t="shared" si="15"/>
        <v/>
      </c>
      <c r="J164" s="62"/>
      <c r="K164" s="63"/>
      <c r="L164" s="64"/>
    </row>
    <row r="165" spans="1:12" ht="14.5" customHeight="1" x14ac:dyDescent="0.2">
      <c r="A165" s="48"/>
      <c r="B165" s="48"/>
      <c r="C165" s="73"/>
      <c r="D165" s="73"/>
      <c r="E165" s="51"/>
      <c r="F165" s="53" t="str">
        <f t="shared" si="14"/>
        <v/>
      </c>
      <c r="G165" s="74"/>
      <c r="H165" s="74"/>
      <c r="I165" s="53" t="str">
        <f t="shared" si="15"/>
        <v/>
      </c>
      <c r="J165" s="62"/>
      <c r="K165" s="63"/>
      <c r="L165" s="64"/>
    </row>
    <row r="166" spans="1:12" ht="20" customHeight="1" x14ac:dyDescent="0.2">
      <c r="A166" s="99" t="s">
        <v>275</v>
      </c>
      <c r="B166" s="101"/>
      <c r="C166" s="101"/>
      <c r="D166" s="101"/>
      <c r="E166" s="101"/>
      <c r="F166" s="101"/>
      <c r="G166" s="101"/>
      <c r="H166" s="101"/>
      <c r="I166" s="101"/>
      <c r="J166" s="8"/>
      <c r="K166" s="8"/>
      <c r="L166" s="15"/>
    </row>
    <row r="167" spans="1:12" ht="58" customHeight="1" x14ac:dyDescent="0.2">
      <c r="A167" s="46"/>
      <c r="B167" s="47" t="s">
        <v>276</v>
      </c>
      <c r="C167" s="85" t="s">
        <v>277</v>
      </c>
      <c r="D167" s="86"/>
      <c r="E167" s="86"/>
      <c r="F167" s="86"/>
      <c r="G167" s="86"/>
      <c r="H167" s="86"/>
      <c r="I167" s="86"/>
      <c r="J167" s="8"/>
      <c r="K167" s="8"/>
      <c r="L167" s="15"/>
    </row>
    <row r="168" spans="1:12" ht="17" customHeight="1" x14ac:dyDescent="0.2">
      <c r="A168" s="48"/>
      <c r="B168" s="49" t="s">
        <v>93</v>
      </c>
      <c r="C168" s="50" t="s">
        <v>278</v>
      </c>
      <c r="D168" s="50" t="s">
        <v>279</v>
      </c>
      <c r="E168" s="51">
        <v>129</v>
      </c>
      <c r="F168" s="51">
        <f>IF(E168="","",E168*$L$2)</f>
        <v>77.399999999999991</v>
      </c>
      <c r="G168" s="52"/>
      <c r="H168" s="52"/>
      <c r="I168" s="53" t="str">
        <f>IF(G168="","",F168*G168)</f>
        <v/>
      </c>
      <c r="J168" s="19"/>
      <c r="K168" s="8"/>
      <c r="L168" s="15"/>
    </row>
    <row r="169" spans="1:12" ht="17" customHeight="1" x14ac:dyDescent="0.2">
      <c r="A169" s="54"/>
      <c r="B169" s="55" t="s">
        <v>159</v>
      </c>
      <c r="C169" s="56" t="s">
        <v>280</v>
      </c>
      <c r="D169" s="56" t="s">
        <v>281</v>
      </c>
      <c r="E169" s="57">
        <v>129</v>
      </c>
      <c r="F169" s="57">
        <f>IF(E169="","",E169*$L$2)</f>
        <v>77.399999999999991</v>
      </c>
      <c r="G169" s="52"/>
      <c r="H169" s="52"/>
      <c r="I169" s="58" t="str">
        <f>IF(G169="","",F169*G169)</f>
        <v/>
      </c>
      <c r="J169" s="19"/>
      <c r="K169" s="8"/>
      <c r="L169" s="15"/>
    </row>
    <row r="170" spans="1:12" ht="17" customHeight="1" x14ac:dyDescent="0.2">
      <c r="A170" s="48"/>
      <c r="B170" s="49" t="s">
        <v>60</v>
      </c>
      <c r="C170" s="50" t="s">
        <v>282</v>
      </c>
      <c r="D170" s="50" t="s">
        <v>283</v>
      </c>
      <c r="E170" s="51">
        <v>129</v>
      </c>
      <c r="F170" s="51">
        <f>IF(E170="","",E170*$L$2)</f>
        <v>77.399999999999991</v>
      </c>
      <c r="G170" s="52"/>
      <c r="H170" s="52"/>
      <c r="I170" s="53" t="str">
        <f>IF(G170="","",F170*G170)</f>
        <v/>
      </c>
      <c r="J170" s="19"/>
      <c r="K170" s="8"/>
      <c r="L170" s="15"/>
    </row>
    <row r="171" spans="1:12" ht="17" customHeight="1" x14ac:dyDescent="0.2">
      <c r="A171" s="54"/>
      <c r="B171" s="55" t="s">
        <v>57</v>
      </c>
      <c r="C171" s="56" t="s">
        <v>284</v>
      </c>
      <c r="D171" s="56" t="s">
        <v>285</v>
      </c>
      <c r="E171" s="57">
        <v>129</v>
      </c>
      <c r="F171" s="57">
        <f>IF(E171="","",E171*$L$2)</f>
        <v>77.399999999999991</v>
      </c>
      <c r="G171" s="52"/>
      <c r="H171" s="52"/>
      <c r="I171" s="58" t="str">
        <f>IF(G171="","",F171*G171)</f>
        <v/>
      </c>
      <c r="J171" s="19"/>
      <c r="K171" s="8"/>
      <c r="L171" s="15"/>
    </row>
    <row r="172" spans="1:12" ht="14.5" customHeight="1" x14ac:dyDescent="0.2">
      <c r="A172" s="61"/>
      <c r="B172" s="22"/>
      <c r="C172" s="22"/>
      <c r="D172" s="22"/>
      <c r="E172" s="22"/>
      <c r="F172" s="22"/>
      <c r="G172" s="22"/>
      <c r="H172" s="22"/>
      <c r="I172" s="22"/>
      <c r="J172" s="8"/>
      <c r="K172" s="8"/>
      <c r="L172" s="15"/>
    </row>
    <row r="173" spans="1:12" ht="14.5" customHeight="1" x14ac:dyDescent="0.2">
      <c r="A173" s="16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15"/>
    </row>
    <row r="174" spans="1:12" ht="26" customHeight="1" x14ac:dyDescent="0.2">
      <c r="A174" s="89" t="s">
        <v>286</v>
      </c>
      <c r="B174" s="88"/>
      <c r="C174" s="88"/>
      <c r="D174" s="88"/>
      <c r="E174" s="88"/>
      <c r="F174" s="77" t="s">
        <v>287</v>
      </c>
      <c r="G174" s="78">
        <f>SUM(G16:G172)</f>
        <v>0</v>
      </c>
      <c r="H174" s="79">
        <f>SUM(H18:H34,H37:H44,H47:H52,H53:H60,H63:H67,H71:H81,H84:H91,H95:H107,H111:H117,H121:H124,H127:H130,H133:H136,H139:H142,H145:H148,H151:H154,H157:H165,H168:H171)*7.5</f>
        <v>0</v>
      </c>
      <c r="I174" s="80">
        <f>SUM(I16:I172)</f>
        <v>0</v>
      </c>
      <c r="J174" s="8"/>
      <c r="K174" s="8"/>
      <c r="L174" s="15"/>
    </row>
    <row r="175" spans="1:12" ht="26" customHeight="1" x14ac:dyDescent="0.2">
      <c r="A175" s="89" t="s">
        <v>288</v>
      </c>
      <c r="B175" s="88"/>
      <c r="C175" s="88"/>
      <c r="D175" s="88"/>
      <c r="E175" s="88"/>
      <c r="F175" s="81"/>
      <c r="G175" s="78"/>
      <c r="H175" s="79"/>
      <c r="I175" s="82">
        <f>H174+I174</f>
        <v>0</v>
      </c>
      <c r="J175" s="8"/>
      <c r="K175" s="8"/>
      <c r="L175" s="15"/>
    </row>
    <row r="176" spans="1:12" ht="14.5" customHeight="1" x14ac:dyDescent="0.2">
      <c r="A176" s="16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15"/>
    </row>
    <row r="177" spans="1:12" ht="24" customHeight="1" x14ac:dyDescent="0.2">
      <c r="A177" s="113" t="s">
        <v>289</v>
      </c>
      <c r="B177" s="88"/>
      <c r="C177" s="88"/>
      <c r="D177" s="88"/>
      <c r="E177" s="88"/>
      <c r="F177" s="88"/>
      <c r="G177" s="88"/>
      <c r="H177" s="88"/>
      <c r="I177" s="88"/>
      <c r="J177" s="8"/>
      <c r="K177" s="8"/>
      <c r="L177" s="15"/>
    </row>
    <row r="178" spans="1:12" ht="22" customHeight="1" x14ac:dyDescent="0.2">
      <c r="A178" s="103" t="s">
        <v>290</v>
      </c>
      <c r="B178" s="104"/>
      <c r="C178" s="104"/>
      <c r="D178" s="104"/>
      <c r="E178" s="104"/>
      <c r="F178" s="104"/>
      <c r="G178" s="104"/>
      <c r="H178" s="104"/>
      <c r="I178" s="104"/>
      <c r="J178" s="83"/>
      <c r="K178" s="83"/>
      <c r="L178" s="84"/>
    </row>
  </sheetData>
  <mergeCells count="40">
    <mergeCell ref="A175:E175"/>
    <mergeCell ref="A178:I178"/>
    <mergeCell ref="A13:I13"/>
    <mergeCell ref="C120:I120"/>
    <mergeCell ref="C3:F3"/>
    <mergeCell ref="A8:C8"/>
    <mergeCell ref="G10:H10"/>
    <mergeCell ref="C110:I110"/>
    <mergeCell ref="A109:I109"/>
    <mergeCell ref="F8:G8"/>
    <mergeCell ref="A10:C10"/>
    <mergeCell ref="C150:I150"/>
    <mergeCell ref="A166:I166"/>
    <mergeCell ref="C94:I94"/>
    <mergeCell ref="C126:I126"/>
    <mergeCell ref="A177:I177"/>
    <mergeCell ref="C138:I138"/>
    <mergeCell ref="H2:I2"/>
    <mergeCell ref="C70:I70"/>
    <mergeCell ref="A14:I14"/>
    <mergeCell ref="C46:I46"/>
    <mergeCell ref="C83:I83"/>
    <mergeCell ref="C17:I17"/>
    <mergeCell ref="H3:I3"/>
    <mergeCell ref="D8:E8"/>
    <mergeCell ref="A16:I16"/>
    <mergeCell ref="A69:I69"/>
    <mergeCell ref="C2:F2"/>
    <mergeCell ref="C62:I62"/>
    <mergeCell ref="D10:E10"/>
    <mergeCell ref="C36:I36"/>
    <mergeCell ref="C167:I167"/>
    <mergeCell ref="A119:I119"/>
    <mergeCell ref="A174:E174"/>
    <mergeCell ref="A6:I6"/>
    <mergeCell ref="H8:I8"/>
    <mergeCell ref="C132:I132"/>
    <mergeCell ref="C144:I144"/>
    <mergeCell ref="A93:I93"/>
    <mergeCell ref="C156:I156"/>
  </mergeCells>
  <pageMargins left="0.3" right="0.3" top="0.4" bottom="0.4" header="0.5" footer="0.5"/>
  <pageSetup orientation="portrait"/>
  <headerFooter>
    <oddFooter>&amp;C&amp;"Helvetica Neue,Regular"&amp;12&amp;K000000&amp;P</oddFooter>
  </headerFooter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FORM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 Miller</cp:lastModifiedBy>
  <dcterms:created xsi:type="dcterms:W3CDTF">2026-08-03T13:53:56Z</dcterms:created>
  <dcterms:modified xsi:type="dcterms:W3CDTF">2026-08-03T13:53:56Z</dcterms:modified>
</cp:coreProperties>
</file>